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3"/>
  <workbookPr/>
  <mc:AlternateContent xmlns:mc="http://schemas.openxmlformats.org/markup-compatibility/2006">
    <mc:Choice Requires="x15">
      <x15ac:absPath xmlns:x15ac="http://schemas.microsoft.com/office/spreadsheetml/2010/11/ac" url="C:\Users\ma.kamali\Desktop\"/>
    </mc:Choice>
  </mc:AlternateContent>
  <xr:revisionPtr revIDLastSave="0" documentId="13_ncr:1_{D4C7F8C5-9CC2-41FA-99C2-50ED047A6469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پروژ های عمرانی" sheetId="15" r:id="rId1"/>
    <sheet name="هزینه های جاری" sheetId="16" r:id="rId2"/>
    <sheet name="درآمد" sheetId="17" r:id="rId3"/>
  </sheets>
  <definedNames>
    <definedName name="_xlnm.Print_Area" localSheetId="0">'پروژ های عمرانی'!$A$6:$Z$55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6" l="1"/>
  <c r="D64" i="16"/>
  <c r="D61" i="16"/>
  <c r="D60" i="16" s="1"/>
  <c r="D56" i="16"/>
  <c r="D52" i="16"/>
  <c r="D48" i="16"/>
  <c r="D44" i="16"/>
  <c r="D39" i="16"/>
  <c r="D35" i="16"/>
  <c r="D26" i="16"/>
  <c r="D22" i="16" s="1"/>
  <c r="D23" i="16"/>
  <c r="D11" i="16"/>
  <c r="D6" i="16"/>
  <c r="D5" i="16" s="1"/>
  <c r="D4" i="16" l="1"/>
  <c r="D72" i="16"/>
  <c r="Y53" i="15" l="1"/>
  <c r="Z54" i="15"/>
  <c r="Z53" i="15" s="1"/>
  <c r="Y54" i="15"/>
  <c r="X53" i="15"/>
  <c r="W53" i="15"/>
  <c r="V53" i="15"/>
  <c r="U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Z52" i="15"/>
  <c r="Z51" i="15" s="1"/>
  <c r="Y52" i="15"/>
  <c r="X51" i="15"/>
  <c r="W51" i="15"/>
  <c r="V51" i="15"/>
  <c r="U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Z50" i="15"/>
  <c r="Z49" i="15" s="1"/>
  <c r="Y50" i="15"/>
  <c r="Y49" i="15" s="1"/>
  <c r="X49" i="15"/>
  <c r="W49" i="15"/>
  <c r="V49" i="15"/>
  <c r="U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Z48" i="15"/>
  <c r="Y48" i="15"/>
  <c r="Y46" i="15" s="1"/>
  <c r="Z47" i="15"/>
  <c r="Z46" i="15" s="1"/>
  <c r="Y47" i="15"/>
  <c r="X46" i="15"/>
  <c r="W46" i="15"/>
  <c r="V46" i="15"/>
  <c r="U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Z45" i="15"/>
  <c r="Y45" i="15"/>
  <c r="Z44" i="15"/>
  <c r="Y44" i="15"/>
  <c r="X43" i="15"/>
  <c r="W43" i="15"/>
  <c r="V43" i="15"/>
  <c r="U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Z42" i="15"/>
  <c r="Y42" i="15"/>
  <c r="Z41" i="15"/>
  <c r="Z40" i="15" s="1"/>
  <c r="Y41" i="15"/>
  <c r="X40" i="15"/>
  <c r="W40" i="15"/>
  <c r="V40" i="15"/>
  <c r="U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Z39" i="15"/>
  <c r="Y39" i="15"/>
  <c r="Y37" i="15" s="1"/>
  <c r="Z38" i="15"/>
  <c r="Y38" i="15"/>
  <c r="Z37" i="15"/>
  <c r="X37" i="15"/>
  <c r="W37" i="15"/>
  <c r="V37" i="15"/>
  <c r="U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Z36" i="15"/>
  <c r="Y36" i="15"/>
  <c r="Z35" i="15"/>
  <c r="Y35" i="15"/>
  <c r="Z34" i="15"/>
  <c r="Y34" i="15"/>
  <c r="Z33" i="15"/>
  <c r="Y33" i="15"/>
  <c r="Z32" i="15"/>
  <c r="Y32" i="15"/>
  <c r="Z31" i="15"/>
  <c r="Y31" i="15"/>
  <c r="Z30" i="15"/>
  <c r="Y30" i="15"/>
  <c r="Z29" i="15"/>
  <c r="Y29" i="15"/>
  <c r="Z28" i="15"/>
  <c r="Y28" i="15"/>
  <c r="Z27" i="15"/>
  <c r="Y27" i="15"/>
  <c r="Z26" i="15"/>
  <c r="Y26" i="15"/>
  <c r="Z25" i="15"/>
  <c r="Y25" i="15"/>
  <c r="Y24" i="15"/>
  <c r="Z23" i="15"/>
  <c r="Y23" i="15"/>
  <c r="X22" i="15"/>
  <c r="W22" i="15"/>
  <c r="V22" i="15"/>
  <c r="U22" i="15"/>
  <c r="T22" i="15"/>
  <c r="T55" i="15" s="1"/>
  <c r="S22" i="15"/>
  <c r="S55" i="15" s="1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Z21" i="15"/>
  <c r="Y21" i="15"/>
  <c r="Z20" i="15"/>
  <c r="Y20" i="15"/>
  <c r="Z19" i="15"/>
  <c r="Y19" i="15"/>
  <c r="Z18" i="15"/>
  <c r="Y18" i="15"/>
  <c r="Z17" i="15"/>
  <c r="Y17" i="15"/>
  <c r="Y16" i="15"/>
  <c r="Z15" i="15"/>
  <c r="Y15" i="15"/>
  <c r="Z14" i="15"/>
  <c r="Y14" i="15"/>
  <c r="Z13" i="15"/>
  <c r="Y13" i="15"/>
  <c r="X12" i="15"/>
  <c r="W12" i="15"/>
  <c r="V12" i="15"/>
  <c r="U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Z11" i="15"/>
  <c r="Z10" i="15" s="1"/>
  <c r="Y10" i="15"/>
  <c r="X10" i="15"/>
  <c r="W10" i="15"/>
  <c r="V10" i="15"/>
  <c r="U10" i="15"/>
  <c r="U55" i="15" s="1"/>
  <c r="R10" i="15"/>
  <c r="Q10" i="15"/>
  <c r="P10" i="15"/>
  <c r="O10" i="15"/>
  <c r="O55" i="15" s="1"/>
  <c r="N10" i="15"/>
  <c r="M10" i="15"/>
  <c r="L10" i="15"/>
  <c r="K10" i="15"/>
  <c r="K55" i="15" s="1"/>
  <c r="J10" i="15"/>
  <c r="I10" i="15"/>
  <c r="H10" i="15"/>
  <c r="G10" i="15"/>
  <c r="F10" i="15"/>
  <c r="G55" i="15" l="1"/>
  <c r="Z43" i="15"/>
  <c r="Y51" i="15"/>
  <c r="Y12" i="15"/>
  <c r="H55" i="15"/>
  <c r="P55" i="15"/>
  <c r="Z22" i="15"/>
  <c r="W55" i="15"/>
  <c r="I55" i="15"/>
  <c r="M55" i="15"/>
  <c r="Q55" i="15"/>
  <c r="Y43" i="15"/>
  <c r="L55" i="15"/>
  <c r="V55" i="15"/>
  <c r="Y22" i="15"/>
  <c r="F55" i="15"/>
  <c r="J55" i="15"/>
  <c r="N55" i="15"/>
  <c r="R55" i="15"/>
  <c r="X55" i="15"/>
  <c r="Z12" i="15"/>
  <c r="Y40" i="15"/>
  <c r="Z55" i="15" l="1"/>
  <c r="Y55" i="15"/>
</calcChain>
</file>

<file path=xl/sharedStrings.xml><?xml version="1.0" encoding="utf-8"?>
<sst xmlns="http://schemas.openxmlformats.org/spreadsheetml/2006/main" count="239" uniqueCount="182">
  <si>
    <t>شهرستان</t>
  </si>
  <si>
    <t>استانی</t>
  </si>
  <si>
    <t>بندرعباس</t>
  </si>
  <si>
    <t>جاسک</t>
  </si>
  <si>
    <t>بندرلنگه</t>
  </si>
  <si>
    <t>ردیف</t>
  </si>
  <si>
    <t>سه درصد نفت و گاز</t>
  </si>
  <si>
    <t>مصوب</t>
  </si>
  <si>
    <t>تخصیص</t>
  </si>
  <si>
    <t>پارسیان</t>
  </si>
  <si>
    <t>قشم</t>
  </si>
  <si>
    <t>میناب</t>
  </si>
  <si>
    <t>سیریک</t>
  </si>
  <si>
    <t xml:space="preserve">جمع کل </t>
  </si>
  <si>
    <t>سطح استان</t>
  </si>
  <si>
    <t>جمع کل مصوب</t>
  </si>
  <si>
    <t>جمع کل تخصیص</t>
  </si>
  <si>
    <t>شماره طرح</t>
  </si>
  <si>
    <t>شماره پروژه</t>
  </si>
  <si>
    <t>ایجاد زیرساختهای مجتمع های آبزی پروری در سطح استان</t>
  </si>
  <si>
    <t>توسعه و ساماندهی مراکز کوچک ماهیگیری ،صید و صیادی در آبهای داخلی و ساحلی در سطح استان</t>
  </si>
  <si>
    <t xml:space="preserve">مبالغ به میلیون ریال </t>
  </si>
  <si>
    <t>بهسازی و لایروبی اسکله رمچاه</t>
  </si>
  <si>
    <t>بهسازی اسکله صیادی کووه ای</t>
  </si>
  <si>
    <t>بهسازی اسکله صیادی دولاب</t>
  </si>
  <si>
    <t>103ح1502016</t>
  </si>
  <si>
    <t>تکمیل مرکز تخلیه صید روستای بندر چیروئیه</t>
  </si>
  <si>
    <t>312ح1002074</t>
  </si>
  <si>
    <t>یک سوم سه درصد نفت و گاز</t>
  </si>
  <si>
    <t>دو سوم سه درصد نفت و گاز</t>
  </si>
  <si>
    <t>عنــــــــوان</t>
  </si>
  <si>
    <t xml:space="preserve">بازسازی مراکز ذخایر آبزیان در سطح استان </t>
  </si>
  <si>
    <t>اعتبارات تملک دارائیهای سرمایه ای استانی 1401</t>
  </si>
  <si>
    <t>محل تأمین اعتبارات مصوب سال 1401</t>
  </si>
  <si>
    <t>قانون استقاده متوازن از امکانات کشور ردیف (13-550000)</t>
  </si>
  <si>
    <t>ردیف 7-550000 « مطالعه ، راهبری و ایجاد زیرساختهای توسعه منطقه مکوران»</t>
  </si>
  <si>
    <t>ردیف (530000-44) موضوع بند ب تبصره 18</t>
  </si>
  <si>
    <t>ردیف( 58-550000) برگشت مازاد درآمدهای استانی</t>
  </si>
  <si>
    <t xml:space="preserve">ردیف (550000-1) توسعه خدمات و تکمیل زیر ساختهای مناطق کمتر توسعه یافته ، حاشیه بحرانی </t>
  </si>
  <si>
    <t>ردیف 34-530000 « اعتبارات طلبکاران و ایفای تعهدات موضوع بند ب تبصره 5»</t>
  </si>
  <si>
    <t>تخصیص اسناد بند ب تبصره 5 اخزا 101</t>
  </si>
  <si>
    <t>003ح1306005</t>
  </si>
  <si>
    <t xml:space="preserve">احداث مرکز بازسازی و حفاظت از ذخایر ژنتیکی آبزیان </t>
  </si>
  <si>
    <t>006ح1306005</t>
  </si>
  <si>
    <t>تکمیل مجتمع  پرورش میگوی  سیریک</t>
  </si>
  <si>
    <t xml:space="preserve">برق رسانی به مجتمع پرورش میگو شور اول </t>
  </si>
  <si>
    <t>تکمیل زیرساختهای آبزی پروری شهرستان بندرعباس</t>
  </si>
  <si>
    <t>ایجاد زیرساختهای مجتمع های آبزی پروری شهرستان جاسک</t>
  </si>
  <si>
    <t>ایجاد زیرساختهای مجتمع های آبزی پروری شهرستان میناب</t>
  </si>
  <si>
    <t>ایجاد زیرساختهای مجتمع های آبزی پروری شهرستان سیریک</t>
  </si>
  <si>
    <t>برق رسانی به مجتمع پرورش میگو ی استان</t>
  </si>
  <si>
    <t>برق رسانی به سایت پرورش میگو ی استان</t>
  </si>
  <si>
    <t>007ح1306005</t>
  </si>
  <si>
    <t xml:space="preserve">احداث اسکله و تأسیسات پشتیبانی تخلیه صید روستای زیارت </t>
  </si>
  <si>
    <t>تکمیل و تجهیز بندر صیادی کلاهی - اطفا حریق</t>
  </si>
  <si>
    <t>تکمیل مرکز تخلیه صید روستای دوستکو</t>
  </si>
  <si>
    <t>تکمیل مرکز تخلیه صید روستای بحل</t>
  </si>
  <si>
    <t>تکمیل مرکز تخلیه صید روستای تبن</t>
  </si>
  <si>
    <t>تکمیل موج شکن های مردمی در سطح شهرستان بندرلنگه</t>
  </si>
  <si>
    <t>بهسازی اسکله صیادی خورآذینی</t>
  </si>
  <si>
    <t>مطالعه سه موج شکن مردمی در سطح شهرستان قشم</t>
  </si>
  <si>
    <t>مطالعه پرورش ماهی در قفس شهرستان پارسیان</t>
  </si>
  <si>
    <t xml:space="preserve">مطالعات موج شکن مردمی تبن </t>
  </si>
  <si>
    <t>004ح1306005</t>
  </si>
  <si>
    <t>لایروبی موج شکن های مردمی (یکبنی، بحل، کرتی (آبکوهی))</t>
  </si>
  <si>
    <t>تعمیر و تجهیز ساختمان های اداری شیلات</t>
  </si>
  <si>
    <t>تعمیر و تجهیز ساختمانهای اداری اداره کل شیلات در سطح استان</t>
  </si>
  <si>
    <t>توسعه نواحی خاص(احداث سردخانه 250 تنی و دفتر شیلات در تنب بزرگ)</t>
  </si>
  <si>
    <t>احداث سردخانه 250 تنی و دفتر شیلات در تنب بزرگ</t>
  </si>
  <si>
    <t xml:space="preserve">ابوموسی </t>
  </si>
  <si>
    <t>005ح1306005</t>
  </si>
  <si>
    <t>بهسازی مزارع و افزایش تولیدات آبزیان و بهبود تغذیه آنها در سطح استان</t>
  </si>
  <si>
    <t>احداث مرکز بازسازی و حفاظت از ذخایر ژنتیکی آبزیان در سطح شهرستان بندرلنگه</t>
  </si>
  <si>
    <t>احداث مرکز بازسازی و حفاظت از ذخایر ژنتیکی آبزیان در سطح شهرستان قشم</t>
  </si>
  <si>
    <t>008ح1306005</t>
  </si>
  <si>
    <t>کمک های فنی و اعتباری برای توسعه آبزی پروری و تولیدات شیلاتی</t>
  </si>
  <si>
    <t>004ح1805089</t>
  </si>
  <si>
    <t>کمک های فنی و اعتباری برای حمایت از طرح ها و پروژه های دانش بنیان پرورش آبزیان</t>
  </si>
  <si>
    <t>حمایت از طرح ها و پروژه های دانش بنیان پرورش آبزیان</t>
  </si>
  <si>
    <t>012ح1306005</t>
  </si>
  <si>
    <t>بازسازی مراکز ذخایر آبزیان در سطح استان (زیستگاه مصنوعی آبزیان)</t>
  </si>
  <si>
    <t xml:space="preserve">عملکرد درآمد 140105 (حق توقیف ورود و خروج شناور ها) طی سال 1401 اداره کل شیلات هرمزگان </t>
  </si>
  <si>
    <t xml:space="preserve">واحد </t>
  </si>
  <si>
    <t>منطقه</t>
  </si>
  <si>
    <t>جمع</t>
  </si>
  <si>
    <t>بندر لنگه</t>
  </si>
  <si>
    <t>بستانه</t>
  </si>
  <si>
    <t>کنگ</t>
  </si>
  <si>
    <t>حسینه</t>
  </si>
  <si>
    <t>چیروئیه</t>
  </si>
  <si>
    <t>لاوان</t>
  </si>
  <si>
    <t>گوگسر</t>
  </si>
  <si>
    <t>کلاهی</t>
  </si>
  <si>
    <t xml:space="preserve">قشم </t>
  </si>
  <si>
    <t>باسعیدو</t>
  </si>
  <si>
    <t>درگهان</t>
  </si>
  <si>
    <t>هرمز</t>
  </si>
  <si>
    <t>صلخ-</t>
  </si>
  <si>
    <t>ابوموسی</t>
  </si>
  <si>
    <t>کوهستک</t>
  </si>
  <si>
    <t>جوادالائمه</t>
  </si>
  <si>
    <t>زیارت</t>
  </si>
  <si>
    <t>خمیر</t>
  </si>
  <si>
    <t>جمع کل</t>
  </si>
  <si>
    <t>ذیحساب و مدیر مالی</t>
  </si>
  <si>
    <t>گزارش عملکرد هزینه ای سال 1401</t>
  </si>
  <si>
    <t xml:space="preserve">نام دستگاه </t>
  </si>
  <si>
    <t xml:space="preserve">اداره کل شیلات هرمزگان </t>
  </si>
  <si>
    <t>فصل</t>
  </si>
  <si>
    <t>شماره طبقه بندی هزینه</t>
  </si>
  <si>
    <t>شرح</t>
  </si>
  <si>
    <t>فصل اول:جبران خدمت کارکنان</t>
  </si>
  <si>
    <t>جبران خدمت کارکنان</t>
  </si>
  <si>
    <t>حقوق و دستمزد</t>
  </si>
  <si>
    <t xml:space="preserve">حقوق ثابت مبنا کارکنان رسمی و پیمانی </t>
  </si>
  <si>
    <t>حقوق و دستمزد کارکنان مشمول قانون کار ( کارگری ،رسمی )</t>
  </si>
  <si>
    <t>مانده مرخصی بازنشستگان</t>
  </si>
  <si>
    <t>سایر</t>
  </si>
  <si>
    <t xml:space="preserve">فوق العاده ها ومزایای شغل </t>
  </si>
  <si>
    <t xml:space="preserve">عیدی </t>
  </si>
  <si>
    <t>فوق العاده مناطق کمتر توسعه یافته و بدی آب و هوا</t>
  </si>
  <si>
    <t>فوق العاده ایثارگری</t>
  </si>
  <si>
    <t xml:space="preserve">فوق العاده سختی کار </t>
  </si>
  <si>
    <t>کمک هزینه عائله مندی و اولاد</t>
  </si>
  <si>
    <t>فوق العاده شغل</t>
  </si>
  <si>
    <t>اضافه کار</t>
  </si>
  <si>
    <t xml:space="preserve">فو العاده ویژه </t>
  </si>
  <si>
    <t>تفاوت تطبیق</t>
  </si>
  <si>
    <t>پاداش یک ماهه</t>
  </si>
  <si>
    <t>فصل دوم:
استفاده از کالاها و خدمات</t>
  </si>
  <si>
    <t>استفاده از کالاها و خدمات</t>
  </si>
  <si>
    <t>مأموریت داخلی و خارجی</t>
  </si>
  <si>
    <t xml:space="preserve">فوق العاده روزانه (کارکنان رسمی و پیمانی) </t>
  </si>
  <si>
    <t>بهای بلیط مسافرت</t>
  </si>
  <si>
    <t>حق الزحمه انجام خدمات قراردادی</t>
  </si>
  <si>
    <t xml:space="preserve">خدمات قراردادی اشخاص(حقوق و بیمه کارکنان قرارداد کار معین) </t>
  </si>
  <si>
    <t xml:space="preserve">اجرای برنامه های آموزشی ،مذهبی ،فرهنگی </t>
  </si>
  <si>
    <t>خدمات قراردادی اشخاص حقوقی (شرکتی)</t>
  </si>
  <si>
    <t>خدمات قراردادی اشخاص حقوقی (خودرویی)</t>
  </si>
  <si>
    <t>سایر خدمات اشخاص حقوقی</t>
  </si>
  <si>
    <t>قرارداد پژوهشی موضوع ماده 56</t>
  </si>
  <si>
    <t>اضافه کار قراردادی مشخص</t>
  </si>
  <si>
    <t>عیدی قرادادی</t>
  </si>
  <si>
    <t>حمل و نقل و ارتباطات</t>
  </si>
  <si>
    <t>حمل و نقل نامه ها و امانات پستی</t>
  </si>
  <si>
    <t xml:space="preserve">تلفن و فاکس بابت </t>
  </si>
  <si>
    <t xml:space="preserve">ارتباطات ماهواره ای و اینترنت بابت </t>
  </si>
  <si>
    <t>نگهداری و تعمیر دارائی های ثابت</t>
  </si>
  <si>
    <t>ساختمان و مستحدثات</t>
  </si>
  <si>
    <t>ماشین آلات و تجهیزات (اعم از ساکن و متحرک)</t>
  </si>
  <si>
    <t>وسائط نقلیه بابت ............خودرو</t>
  </si>
  <si>
    <t>سایر دارائیهای ثابت</t>
  </si>
  <si>
    <t>نگهداری و تعمیر وسایل اداری</t>
  </si>
  <si>
    <t>لوازم اداری</t>
  </si>
  <si>
    <t>رایانه</t>
  </si>
  <si>
    <t>سایر20599</t>
  </si>
  <si>
    <t>چاپ و خرید نشریات و مطبوعات</t>
  </si>
  <si>
    <t>چاپ دفاتر و اوراق اداری</t>
  </si>
  <si>
    <t>چاپ آگهی های اداری</t>
  </si>
  <si>
    <t>سایرهزینه های چاپ ونشریات ومطبوعات 20699</t>
  </si>
  <si>
    <t>آب و برق و سوخت</t>
  </si>
  <si>
    <t>آب (آشامیدنی و تصفیه نشده)</t>
  </si>
  <si>
    <t>سوختهای فسیلی (نفت سفید،گازوئیل ، نفت کوره)</t>
  </si>
  <si>
    <t>برق</t>
  </si>
  <si>
    <t>مواد و لوازم مصرف شدنی</t>
  </si>
  <si>
    <t>لوازم یدکی (مربوط به وسائط نقلیه و ماشین آلات و تجهیزات)</t>
  </si>
  <si>
    <t>کاغذ، مقوا و لوازم التحریر</t>
  </si>
  <si>
    <t>سایر (با ذکر مصادیق)21299</t>
  </si>
  <si>
    <t>فصل ششم:
رفاه اجتماعی</t>
  </si>
  <si>
    <t>رفاه اجتماعی</t>
  </si>
  <si>
    <t xml:space="preserve">بیمه وبازنشستگی </t>
  </si>
  <si>
    <t>حق بیمه سهم کارفرما مشمولین قانون تامین اجتماعی (رسمی و پیمانی )</t>
  </si>
  <si>
    <t xml:space="preserve">حق بیمه سهم کارفرما کارکنان قراردادی شناسه دار  مشمولین قانون تامین اجتماعی </t>
  </si>
  <si>
    <t>کمک های رفاهی کارمندان دولت</t>
  </si>
  <si>
    <t>کمک هزینه مهد کودک کارکنان رسمی، پیمانی و قراردادی (بر اساس ضوابط اجرایی) بابت ....7....کودک</t>
  </si>
  <si>
    <t xml:space="preserve">کمکهای رفاهی نقدی کارکنان رسمی، پیمانی </t>
  </si>
  <si>
    <t>سایر کمک های رفاهی کارمندان قراردادی</t>
  </si>
  <si>
    <t xml:space="preserve">فصل هفتم </t>
  </si>
  <si>
    <t>سایر هزینه های متفرقه</t>
  </si>
  <si>
    <t>دیون پرسنلی</t>
  </si>
  <si>
    <t>پرداخت حق بیمه مربوط  به بیمه های غیر عمر به شرکت های  بیمه</t>
  </si>
  <si>
    <t>دیون پاداش پایان خدمت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</si>
</sst>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-_ ;_ * #,##0.00\-_ ;_ * &quot;-&quot;??_-_ ;_ @_ "/>
    <numFmt numFmtId="164" formatCode="_ * #,##0_-_ ;_ * #,##0\-_ ;_ * &quot;-&quot;??_-_ ;_ @_ "/>
    <numFmt numFmtId="165" formatCode="_-* #,##0_-;_-* #,##0\-;_-* &quot;-&quot;??_-;_-@_-"/>
  </numFmts>
  <fonts count="41">
    <font>
      <sz val="11"/>
      <color theme="1"/>
      <name val="Calibri"/>
      <family val="2"/>
      <charset val="178"/>
      <scheme val="minor"/>
    </font>
    <font>
      <sz val="11"/>
      <color theme="1"/>
      <name val="2  Mitra_1 (MRT)"/>
      <charset val="178"/>
    </font>
    <font>
      <sz val="12"/>
      <color theme="1"/>
      <name val="2  Mitra_1 (MRT)"/>
      <charset val="178"/>
    </font>
    <font>
      <sz val="11"/>
      <color theme="1"/>
      <name val="2  Mitra Bold"/>
      <charset val="178"/>
    </font>
    <font>
      <sz val="11"/>
      <color theme="1"/>
      <name val="2  Mitra"/>
      <charset val="178"/>
    </font>
    <font>
      <sz val="14"/>
      <color theme="1"/>
      <name val="2  Titr"/>
      <charset val="178"/>
    </font>
    <font>
      <sz val="10"/>
      <color theme="1"/>
      <name val="2  Mitra Bold"/>
      <charset val="178"/>
    </font>
    <font>
      <sz val="11"/>
      <color theme="1"/>
      <name val="Calibri"/>
      <family val="2"/>
      <charset val="178"/>
      <scheme val="minor"/>
    </font>
    <font>
      <b/>
      <sz val="12"/>
      <color theme="1"/>
      <name val="2  Mitra_1 (MRT)"/>
      <charset val="178"/>
    </font>
    <font>
      <b/>
      <sz val="12"/>
      <color theme="1"/>
      <name val="Calibri"/>
      <family val="2"/>
      <charset val="178"/>
      <scheme val="minor"/>
    </font>
    <font>
      <sz val="10"/>
      <color theme="1"/>
      <name val="2  Mitra_1 (MRT)"/>
      <charset val="178"/>
    </font>
    <font>
      <b/>
      <sz val="11"/>
      <color theme="1"/>
      <name val="2  Mitra_1 (MRT)"/>
      <charset val="178"/>
    </font>
    <font>
      <sz val="11"/>
      <color theme="1"/>
      <name val="Calibri"/>
      <family val="2"/>
      <scheme val="minor"/>
    </font>
    <font>
      <b/>
      <sz val="18"/>
      <color rgb="FF6D6D6D"/>
      <name val="Calibri Light"/>
      <family val="1"/>
      <scheme val="major"/>
    </font>
    <font>
      <b/>
      <sz val="22"/>
      <color rgb="FF000000"/>
      <name val="Calibri Light"/>
      <family val="1"/>
      <scheme val="maj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b/>
      <sz val="11"/>
      <color theme="1"/>
      <name val="B Mitra"/>
      <charset val="178"/>
    </font>
    <font>
      <sz val="11"/>
      <color theme="1"/>
      <name val="B Mitra"/>
      <charset val="178"/>
    </font>
    <font>
      <b/>
      <sz val="16"/>
      <color theme="1"/>
      <name val="B Mitra"/>
      <charset val="178"/>
    </font>
    <font>
      <sz val="16"/>
      <color theme="1"/>
      <name val="Calibri"/>
      <family val="2"/>
      <scheme val="minor"/>
    </font>
    <font>
      <b/>
      <sz val="14"/>
      <color theme="1"/>
      <name val="B Mitra"/>
      <charset val="178"/>
    </font>
    <font>
      <sz val="14"/>
      <color theme="1"/>
      <name val="Calibri"/>
      <family val="2"/>
      <scheme val="minor"/>
    </font>
    <font>
      <b/>
      <sz val="9"/>
      <color theme="1"/>
      <name val="B Nazanin"/>
      <charset val="178"/>
    </font>
    <font>
      <sz val="12"/>
      <color theme="1"/>
      <name val="B Nazanin"/>
      <charset val="178"/>
    </font>
    <font>
      <sz val="12"/>
      <color theme="1"/>
      <name val="Calibri"/>
      <family val="2"/>
      <scheme val="minor"/>
    </font>
    <font>
      <b/>
      <sz val="9"/>
      <name val="B Nazanin"/>
      <charset val="178"/>
    </font>
    <font>
      <sz val="12"/>
      <name val="B Nazanin"/>
      <charset val="178"/>
    </font>
    <font>
      <b/>
      <sz val="14"/>
      <color theme="1"/>
      <name val="B Nazanin"/>
      <charset val="178"/>
    </font>
    <font>
      <b/>
      <sz val="14"/>
      <name val="B Nazanin"/>
      <charset val="178"/>
    </font>
    <font>
      <sz val="16"/>
      <color theme="1"/>
      <name val="Calibri"/>
      <family val="2"/>
      <charset val="178"/>
      <scheme val="minor"/>
    </font>
    <font>
      <b/>
      <sz val="12"/>
      <color rgb="FF000000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rgb="FF6D6D6D"/>
      <name val="Calibri Light"/>
      <family val="1"/>
      <scheme val="major"/>
    </font>
    <font>
      <b/>
      <sz val="12"/>
      <color theme="1"/>
      <name val="Calibri Light"/>
      <family val="1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auto="1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2" fillId="0" borderId="0"/>
    <xf numFmtId="0" fontId="12" fillId="0" borderId="0"/>
  </cellStyleXfs>
  <cellXfs count="169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4" fontId="1" fillId="2" borderId="14" xfId="1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vertical="center"/>
    </xf>
    <xf numFmtId="164" fontId="8" fillId="6" borderId="8" xfId="1" applyNumberFormat="1" applyFont="1" applyFill="1" applyBorder="1" applyAlignment="1">
      <alignment horizontal="center" vertical="center"/>
    </xf>
    <xf numFmtId="0" fontId="9" fillId="0" borderId="0" xfId="0" applyFont="1"/>
    <xf numFmtId="164" fontId="1" fillId="5" borderId="14" xfId="1" applyNumberFormat="1" applyFont="1" applyFill="1" applyBorder="1" applyAlignment="1">
      <alignment horizontal="center" vertical="center"/>
    </xf>
    <xf numFmtId="164" fontId="1" fillId="0" borderId="10" xfId="1" applyNumberFormat="1" applyFont="1" applyBorder="1" applyAlignment="1">
      <alignment horizontal="center" vertical="center"/>
    </xf>
    <xf numFmtId="164" fontId="1" fillId="7" borderId="10" xfId="1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vertical="center"/>
    </xf>
    <xf numFmtId="164" fontId="8" fillId="6" borderId="9" xfId="1" applyNumberFormat="1" applyFont="1" applyFill="1" applyBorder="1" applyAlignment="1">
      <alignment horizontal="center" vertical="center"/>
    </xf>
    <xf numFmtId="164" fontId="1" fillId="0" borderId="9" xfId="1" applyNumberFormat="1" applyFont="1" applyBorder="1" applyAlignment="1">
      <alignment horizontal="center" vertical="center"/>
    </xf>
    <xf numFmtId="164" fontId="1" fillId="5" borderId="9" xfId="1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6" borderId="9" xfId="0" applyFont="1" applyFill="1" applyBorder="1" applyAlignment="1">
      <alignment vertical="center" wrapText="1"/>
    </xf>
    <xf numFmtId="164" fontId="1" fillId="5" borderId="10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0" fontId="0" fillId="8" borderId="0" xfId="0" applyFill="1"/>
    <xf numFmtId="0" fontId="10" fillId="0" borderId="10" xfId="0" applyFont="1" applyBorder="1" applyAlignment="1">
      <alignment horizontal="center" vertical="center"/>
    </xf>
    <xf numFmtId="0" fontId="1" fillId="6" borderId="9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horizontal="center" vertical="center"/>
    </xf>
    <xf numFmtId="164" fontId="1" fillId="6" borderId="9" xfId="1" applyNumberFormat="1" applyFont="1" applyFill="1" applyBorder="1" applyAlignment="1">
      <alignment horizontal="center" vertical="center"/>
    </xf>
    <xf numFmtId="164" fontId="1" fillId="2" borderId="10" xfId="1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164" fontId="1" fillId="6" borderId="10" xfId="1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 wrapText="1"/>
    </xf>
    <xf numFmtId="164" fontId="1" fillId="6" borderId="10" xfId="0" applyNumberFormat="1" applyFont="1" applyFill="1" applyBorder="1" applyAlignment="1">
      <alignment vertical="center" wrapText="1"/>
    </xf>
    <xf numFmtId="164" fontId="1" fillId="2" borderId="7" xfId="1" applyNumberFormat="1" applyFont="1" applyFill="1" applyBorder="1" applyAlignment="1">
      <alignment horizontal="center" vertical="center"/>
    </xf>
    <xf numFmtId="164" fontId="11" fillId="0" borderId="2" xfId="1" applyNumberFormat="1" applyFont="1" applyBorder="1" applyAlignment="1">
      <alignment horizontal="center" vertical="center"/>
    </xf>
    <xf numFmtId="164" fontId="11" fillId="5" borderId="2" xfId="1" applyNumberFormat="1" applyFont="1" applyFill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0" fillId="9" borderId="0" xfId="0" applyFill="1" applyAlignment="1">
      <alignment horizontal="left" vertical="top" wrapText="1"/>
    </xf>
    <xf numFmtId="165" fontId="0" fillId="9" borderId="0" xfId="1" applyNumberFormat="1" applyFont="1" applyFill="1" applyBorder="1" applyAlignment="1" applyProtection="1">
      <alignment horizontal="left" vertical="top" wrapText="1"/>
    </xf>
    <xf numFmtId="0" fontId="13" fillId="9" borderId="0" xfId="0" applyFont="1" applyFill="1" applyAlignment="1">
      <alignment horizontal="center" vertical="center" wrapText="1"/>
    </xf>
    <xf numFmtId="0" fontId="15" fillId="0" borderId="0" xfId="0" applyFont="1"/>
    <xf numFmtId="165" fontId="15" fillId="0" borderId="0" xfId="1" applyNumberFormat="1" applyFont="1"/>
    <xf numFmtId="3" fontId="14" fillId="9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165" fontId="0" fillId="0" borderId="0" xfId="1" applyNumberFormat="1" applyFont="1"/>
    <xf numFmtId="3" fontId="15" fillId="0" borderId="0" xfId="0" applyNumberFormat="1" applyFont="1"/>
    <xf numFmtId="0" fontId="13" fillId="9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20" fillId="0" borderId="33" xfId="2" applyFont="1" applyBorder="1" applyAlignment="1">
      <alignment horizontal="right" vertical="center" wrapText="1" readingOrder="2"/>
    </xf>
    <xf numFmtId="0" fontId="0" fillId="0" borderId="34" xfId="0" applyBorder="1" applyAlignment="1">
      <alignment horizontal="center"/>
    </xf>
    <xf numFmtId="0" fontId="21" fillId="0" borderId="33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23" fillId="0" borderId="33" xfId="2" applyFont="1" applyBorder="1" applyAlignment="1">
      <alignment horizontal="right" vertical="center"/>
    </xf>
    <xf numFmtId="0" fontId="24" fillId="13" borderId="22" xfId="2" applyFont="1" applyFill="1" applyBorder="1" applyAlignment="1">
      <alignment horizontal="right" vertical="center" wrapText="1"/>
    </xf>
    <xf numFmtId="0" fontId="25" fillId="13" borderId="22" xfId="2" applyFont="1" applyFill="1" applyBorder="1" applyAlignment="1">
      <alignment horizontal="right" vertical="center"/>
    </xf>
    <xf numFmtId="165" fontId="26" fillId="13" borderId="34" xfId="1" applyNumberFormat="1" applyFont="1" applyFill="1" applyBorder="1" applyAlignment="1">
      <alignment horizontal="right" vertical="center"/>
    </xf>
    <xf numFmtId="0" fontId="24" fillId="3" borderId="22" xfId="2" applyFont="1" applyFill="1" applyBorder="1" applyAlignment="1">
      <alignment horizontal="right" vertical="center" wrapText="1"/>
    </xf>
    <xf numFmtId="0" fontId="27" fillId="3" borderId="22" xfId="2" applyFont="1" applyFill="1" applyBorder="1" applyAlignment="1">
      <alignment horizontal="right" vertical="center"/>
    </xf>
    <xf numFmtId="0" fontId="0" fillId="2" borderId="0" xfId="0" applyFill="1"/>
    <xf numFmtId="0" fontId="24" fillId="4" borderId="22" xfId="2" applyFont="1" applyFill="1" applyBorder="1" applyAlignment="1">
      <alignment horizontal="right" vertical="center" wrapText="1"/>
    </xf>
    <xf numFmtId="0" fontId="21" fillId="4" borderId="22" xfId="2" applyFont="1" applyFill="1" applyBorder="1" applyAlignment="1">
      <alignment horizontal="right" vertical="center"/>
    </xf>
    <xf numFmtId="0" fontId="21" fillId="4" borderId="34" xfId="2" applyFont="1" applyFill="1" applyBorder="1" applyAlignment="1">
      <alignment horizontal="right" vertical="center"/>
    </xf>
    <xf numFmtId="0" fontId="24" fillId="2" borderId="22" xfId="2" applyFont="1" applyFill="1" applyBorder="1" applyAlignment="1">
      <alignment horizontal="right" vertical="center" wrapText="1"/>
    </xf>
    <xf numFmtId="0" fontId="20" fillId="0" borderId="22" xfId="2" applyFont="1" applyBorder="1" applyAlignment="1">
      <alignment horizontal="right" vertical="center" wrapText="1"/>
    </xf>
    <xf numFmtId="0" fontId="29" fillId="0" borderId="22" xfId="2" applyFont="1" applyBorder="1" applyAlignment="1">
      <alignment horizontal="right" vertical="center" wrapText="1"/>
    </xf>
    <xf numFmtId="0" fontId="30" fillId="0" borderId="22" xfId="2" applyFont="1" applyBorder="1" applyAlignment="1">
      <alignment horizontal="right" vertical="center" wrapText="1"/>
    </xf>
    <xf numFmtId="165" fontId="12" fillId="0" borderId="34" xfId="1" applyNumberFormat="1" applyFont="1" applyBorder="1" applyAlignment="1">
      <alignment horizontal="right" vertical="center" wrapText="1"/>
    </xf>
    <xf numFmtId="165" fontId="12" fillId="0" borderId="34" xfId="1" applyNumberFormat="1" applyFont="1" applyBorder="1" applyAlignment="1">
      <alignment horizontal="right" vertical="center"/>
    </xf>
    <xf numFmtId="0" fontId="29" fillId="3" borderId="22" xfId="2" applyFont="1" applyFill="1" applyBorder="1" applyAlignment="1">
      <alignment horizontal="right" vertical="center" wrapText="1"/>
    </xf>
    <xf numFmtId="165" fontId="28" fillId="3" borderId="34" xfId="3" applyNumberFormat="1" applyFont="1" applyFill="1" applyBorder="1" applyAlignment="1">
      <alignment horizontal="right" vertical="center"/>
    </xf>
    <xf numFmtId="165" fontId="31" fillId="0" borderId="34" xfId="1" applyNumberFormat="1" applyFont="1" applyBorder="1" applyAlignment="1">
      <alignment horizontal="right" vertical="center"/>
    </xf>
    <xf numFmtId="0" fontId="29" fillId="2" borderId="22" xfId="2" applyFont="1" applyFill="1" applyBorder="1" applyAlignment="1">
      <alignment horizontal="right" vertical="center" wrapText="1"/>
    </xf>
    <xf numFmtId="0" fontId="30" fillId="2" borderId="22" xfId="2" applyFont="1" applyFill="1" applyBorder="1" applyAlignment="1">
      <alignment horizontal="right" vertical="center" wrapText="1"/>
    </xf>
    <xf numFmtId="0" fontId="18" fillId="0" borderId="22" xfId="0" applyFont="1" applyBorder="1" applyAlignment="1">
      <alignment horizontal="right" vertical="center"/>
    </xf>
    <xf numFmtId="0" fontId="32" fillId="2" borderId="22" xfId="2" applyFont="1" applyFill="1" applyBorder="1" applyAlignment="1">
      <alignment horizontal="right" vertical="center" wrapText="1"/>
    </xf>
    <xf numFmtId="0" fontId="33" fillId="2" borderId="22" xfId="2" applyFont="1" applyFill="1" applyBorder="1" applyAlignment="1">
      <alignment horizontal="right" vertical="center" wrapText="1"/>
    </xf>
    <xf numFmtId="0" fontId="20" fillId="3" borderId="22" xfId="2" applyFont="1" applyFill="1" applyBorder="1" applyAlignment="1">
      <alignment horizontal="right" vertical="center" wrapText="1"/>
    </xf>
    <xf numFmtId="0" fontId="34" fillId="3" borderId="22" xfId="2" applyFont="1" applyFill="1" applyBorder="1" applyAlignment="1">
      <alignment horizontal="right" vertical="center" wrapText="1"/>
    </xf>
    <xf numFmtId="0" fontId="19" fillId="3" borderId="34" xfId="0" applyFont="1" applyFill="1" applyBorder="1" applyAlignment="1">
      <alignment horizontal="right" vertical="center"/>
    </xf>
    <xf numFmtId="0" fontId="22" fillId="4" borderId="22" xfId="2" applyFont="1" applyFill="1" applyBorder="1" applyAlignment="1">
      <alignment horizontal="right" vertical="center" wrapText="1"/>
    </xf>
    <xf numFmtId="0" fontId="24" fillId="4" borderId="21" xfId="2" applyFont="1" applyFill="1" applyBorder="1" applyAlignment="1">
      <alignment horizontal="center" vertical="center" wrapText="1"/>
    </xf>
    <xf numFmtId="0" fontId="23" fillId="4" borderId="21" xfId="2" applyFont="1" applyFill="1" applyBorder="1" applyAlignment="1">
      <alignment horizontal="left" vertical="center"/>
    </xf>
    <xf numFmtId="0" fontId="35" fillId="14" borderId="22" xfId="2" applyFont="1" applyFill="1" applyBorder="1" applyAlignment="1">
      <alignment horizontal="right" vertical="center" wrapText="1"/>
    </xf>
    <xf numFmtId="0" fontId="33" fillId="0" borderId="22" xfId="2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2" fillId="0" borderId="0" xfId="3" applyAlignment="1">
      <alignment horizontal="right" vertical="center"/>
    </xf>
    <xf numFmtId="164" fontId="36" fillId="13" borderId="37" xfId="1" applyNumberFormat="1" applyFont="1" applyFill="1" applyBorder="1" applyAlignment="1">
      <alignment horizontal="right" vertical="center"/>
    </xf>
    <xf numFmtId="164" fontId="21" fillId="4" borderId="34" xfId="1" applyNumberFormat="1" applyFont="1" applyFill="1" applyBorder="1" applyAlignment="1">
      <alignment horizontal="right" vertical="center"/>
    </xf>
    <xf numFmtId="164" fontId="19" fillId="3" borderId="34" xfId="1" applyNumberFormat="1" applyFont="1" applyFill="1" applyBorder="1" applyAlignment="1">
      <alignment horizontal="right" vertical="center"/>
    </xf>
    <xf numFmtId="164" fontId="28" fillId="3" borderId="34" xfId="1" applyNumberFormat="1" applyFont="1" applyFill="1" applyBorder="1" applyAlignment="1">
      <alignment horizontal="right" vertical="center"/>
    </xf>
    <xf numFmtId="164" fontId="12" fillId="2" borderId="34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5" fillId="13" borderId="35" xfId="2" applyFont="1" applyFill="1" applyBorder="1" applyAlignment="1">
      <alignment horizontal="right" vertical="center"/>
    </xf>
    <xf numFmtId="0" fontId="25" fillId="13" borderId="36" xfId="2" applyFont="1" applyFill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22" xfId="2" applyBorder="1" applyAlignment="1">
      <alignment horizontal="right" vertical="center"/>
    </xf>
    <xf numFmtId="0" fontId="23" fillId="0" borderId="33" xfId="2" applyFont="1" applyBorder="1" applyAlignment="1">
      <alignment horizontal="center" vertical="center" wrapText="1"/>
    </xf>
    <xf numFmtId="0" fontId="23" fillId="0" borderId="33" xfId="2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37" fillId="9" borderId="24" xfId="0" applyNumberFormat="1" applyFont="1" applyFill="1" applyBorder="1" applyAlignment="1">
      <alignment horizontal="center" vertical="center" wrapText="1"/>
    </xf>
    <xf numFmtId="3" fontId="37" fillId="9" borderId="25" xfId="0" applyNumberFormat="1" applyFont="1" applyFill="1" applyBorder="1" applyAlignment="1">
      <alignment horizontal="center" vertical="center" wrapText="1"/>
    </xf>
    <xf numFmtId="3" fontId="37" fillId="9" borderId="26" xfId="0" applyNumberFormat="1" applyFont="1" applyFill="1" applyBorder="1" applyAlignment="1">
      <alignment horizontal="center" vertical="center" wrapText="1"/>
    </xf>
    <xf numFmtId="3" fontId="37" fillId="0" borderId="27" xfId="0" applyNumberFormat="1" applyFont="1" applyBorder="1" applyAlignment="1">
      <alignment horizontal="center" vertical="center" wrapText="1"/>
    </xf>
    <xf numFmtId="3" fontId="37" fillId="0" borderId="22" xfId="0" applyNumberFormat="1" applyFont="1" applyBorder="1" applyAlignment="1">
      <alignment horizontal="center" vertical="center" wrapText="1"/>
    </xf>
    <xf numFmtId="3" fontId="37" fillId="0" borderId="22" xfId="0" applyNumberFormat="1" applyFont="1" applyBorder="1" applyAlignment="1">
      <alignment horizontal="center" vertical="center" wrapText="1"/>
    </xf>
    <xf numFmtId="3" fontId="37" fillId="0" borderId="27" xfId="0" applyNumberFormat="1" applyFont="1" applyBorder="1" applyAlignment="1">
      <alignment horizontal="center" vertical="center" wrapText="1"/>
    </xf>
    <xf numFmtId="3" fontId="37" fillId="10" borderId="27" xfId="0" applyNumberFormat="1" applyFont="1" applyFill="1" applyBorder="1" applyAlignment="1">
      <alignment horizontal="center" vertical="center" wrapText="1"/>
    </xf>
    <xf numFmtId="3" fontId="37" fillId="10" borderId="22" xfId="0" applyNumberFormat="1" applyFont="1" applyFill="1" applyBorder="1" applyAlignment="1">
      <alignment horizontal="center" vertical="center" wrapText="1"/>
    </xf>
    <xf numFmtId="3" fontId="37" fillId="9" borderId="27" xfId="0" applyNumberFormat="1" applyFont="1" applyFill="1" applyBorder="1" applyAlignment="1">
      <alignment horizontal="center" vertical="center" wrapText="1"/>
    </xf>
    <xf numFmtId="3" fontId="37" fillId="9" borderId="22" xfId="0" applyNumberFormat="1" applyFont="1" applyFill="1" applyBorder="1" applyAlignment="1">
      <alignment horizontal="center" vertical="center" wrapText="1"/>
    </xf>
    <xf numFmtId="0" fontId="39" fillId="9" borderId="27" xfId="0" applyFont="1" applyFill="1" applyBorder="1" applyAlignment="1">
      <alignment horizontal="center" vertical="center" wrapText="1"/>
    </xf>
    <xf numFmtId="0" fontId="40" fillId="11" borderId="27" xfId="0" applyFont="1" applyFill="1" applyBorder="1" applyAlignment="1">
      <alignment horizontal="center" vertical="center" wrapText="1"/>
    </xf>
    <xf numFmtId="0" fontId="40" fillId="11" borderId="22" xfId="0" applyFont="1" applyFill="1" applyBorder="1" applyAlignment="1">
      <alignment horizontal="center" vertical="center" wrapText="1"/>
    </xf>
    <xf numFmtId="0" fontId="39" fillId="9" borderId="27" xfId="0" applyFont="1" applyFill="1" applyBorder="1" applyAlignment="1">
      <alignment horizontal="center" vertical="center" wrapText="1"/>
    </xf>
    <xf numFmtId="3" fontId="37" fillId="9" borderId="22" xfId="0" applyNumberFormat="1" applyFont="1" applyFill="1" applyBorder="1" applyAlignment="1">
      <alignment horizontal="center" vertical="center" wrapText="1"/>
    </xf>
    <xf numFmtId="3" fontId="37" fillId="12" borderId="28" xfId="0" applyNumberFormat="1" applyFont="1" applyFill="1" applyBorder="1" applyAlignment="1">
      <alignment horizontal="center" vertical="center" wrapText="1"/>
    </xf>
    <xf numFmtId="3" fontId="37" fillId="12" borderId="29" xfId="0" applyNumberFormat="1" applyFont="1" applyFill="1" applyBorder="1" applyAlignment="1">
      <alignment horizontal="center" vertical="center" wrapText="1"/>
    </xf>
    <xf numFmtId="0" fontId="39" fillId="9" borderId="0" xfId="0" applyFont="1" applyFill="1" applyAlignment="1">
      <alignment horizontal="center" vertical="center" wrapText="1"/>
    </xf>
    <xf numFmtId="3" fontId="38" fillId="0" borderId="23" xfId="0" applyNumberFormat="1" applyFont="1" applyBorder="1" applyAlignment="1">
      <alignment horizontal="center" vertical="center"/>
    </xf>
    <xf numFmtId="3" fontId="38" fillId="3" borderId="23" xfId="0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7C0D0141-E057-4696-A74F-F2F254CAAB9A}"/>
    <cellStyle name="Normal 4" xfId="2" xr:uid="{E3D1BD19-70C2-45A9-8A3B-6D2B9516A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E8D3-8927-43F2-8D50-606C371A2382}">
  <sheetPr>
    <pageSetUpPr fitToPage="1"/>
  </sheetPr>
  <dimension ref="A4:DE56"/>
  <sheetViews>
    <sheetView rightToLeft="1" topLeftCell="A4" workbookViewId="0">
      <selection activeCell="D12" sqref="D12"/>
    </sheetView>
  </sheetViews>
  <sheetFormatPr defaultRowHeight="15"/>
  <cols>
    <col min="1" max="1" width="4.375" bestFit="1" customWidth="1"/>
    <col min="2" max="2" width="5.875" bestFit="1" customWidth="1"/>
    <col min="3" max="3" width="8.75" customWidth="1"/>
    <col min="4" max="4" width="48.875" customWidth="1"/>
    <col min="5" max="5" width="14.25" customWidth="1"/>
    <col min="6" max="6" width="12.375" customWidth="1"/>
    <col min="7" max="7" width="11.875" customWidth="1"/>
    <col min="8" max="8" width="15.125" customWidth="1"/>
    <col min="9" max="9" width="12" customWidth="1"/>
    <col min="10" max="10" width="13.625" customWidth="1"/>
    <col min="11" max="11" width="11.875" customWidth="1"/>
    <col min="12" max="12" width="13.625" customWidth="1"/>
    <col min="13" max="22" width="13" customWidth="1"/>
    <col min="23" max="23" width="12.375" customWidth="1"/>
    <col min="24" max="24" width="15.25" customWidth="1"/>
    <col min="25" max="25" width="17.75" customWidth="1"/>
    <col min="26" max="26" width="12.875" customWidth="1"/>
  </cols>
  <sheetData>
    <row r="4" spans="1:26" ht="54" customHeight="1">
      <c r="A4" s="132" t="s">
        <v>32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1:26" ht="15.75" thickBot="1">
      <c r="Y5" s="133" t="s">
        <v>21</v>
      </c>
      <c r="Z5" s="133"/>
    </row>
    <row r="6" spans="1:26" ht="30.75" customHeight="1" thickBot="1">
      <c r="A6" s="123" t="s">
        <v>5</v>
      </c>
      <c r="B6" s="128" t="s">
        <v>17</v>
      </c>
      <c r="C6" s="128" t="s">
        <v>18</v>
      </c>
      <c r="D6" s="123" t="s">
        <v>30</v>
      </c>
      <c r="E6" s="123" t="s">
        <v>0</v>
      </c>
      <c r="F6" s="136" t="s">
        <v>33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0"/>
      <c r="R6" s="10"/>
      <c r="S6" s="10"/>
      <c r="T6" s="10"/>
      <c r="U6" s="10"/>
      <c r="V6" s="10"/>
      <c r="W6" s="10"/>
      <c r="X6" s="10"/>
      <c r="Y6" s="128" t="s">
        <v>15</v>
      </c>
      <c r="Z6" s="128" t="s">
        <v>16</v>
      </c>
    </row>
    <row r="7" spans="1:26" ht="88.5" customHeight="1" thickBot="1">
      <c r="A7" s="134"/>
      <c r="B7" s="135"/>
      <c r="C7" s="135"/>
      <c r="D7" s="134"/>
      <c r="E7" s="134"/>
      <c r="F7" s="125" t="s">
        <v>1</v>
      </c>
      <c r="G7" s="126"/>
      <c r="H7" s="127"/>
      <c r="I7" s="125" t="s">
        <v>6</v>
      </c>
      <c r="J7" s="126"/>
      <c r="K7" s="126"/>
      <c r="L7" s="127"/>
      <c r="M7" s="115" t="s">
        <v>34</v>
      </c>
      <c r="N7" s="116"/>
      <c r="O7" s="115" t="s">
        <v>35</v>
      </c>
      <c r="P7" s="116"/>
      <c r="Q7" s="115" t="s">
        <v>36</v>
      </c>
      <c r="R7" s="116"/>
      <c r="S7" s="115" t="s">
        <v>37</v>
      </c>
      <c r="T7" s="116"/>
      <c r="U7" s="115" t="s">
        <v>38</v>
      </c>
      <c r="V7" s="116"/>
      <c r="W7" s="115" t="s">
        <v>39</v>
      </c>
      <c r="X7" s="116"/>
      <c r="Y7" s="135"/>
      <c r="Z7" s="135"/>
    </row>
    <row r="8" spans="1:26" ht="24" customHeight="1" thickBot="1">
      <c r="A8" s="134"/>
      <c r="B8" s="135"/>
      <c r="C8" s="135"/>
      <c r="D8" s="134"/>
      <c r="E8" s="134"/>
      <c r="F8" s="123" t="s">
        <v>7</v>
      </c>
      <c r="G8" s="128" t="s">
        <v>40</v>
      </c>
      <c r="H8" s="121" t="s">
        <v>8</v>
      </c>
      <c r="I8" s="130" t="s">
        <v>28</v>
      </c>
      <c r="J8" s="131"/>
      <c r="K8" s="130" t="s">
        <v>29</v>
      </c>
      <c r="L8" s="131"/>
      <c r="M8" s="123" t="s">
        <v>7</v>
      </c>
      <c r="N8" s="121" t="s">
        <v>8</v>
      </c>
      <c r="O8" s="123" t="s">
        <v>7</v>
      </c>
      <c r="P8" s="121" t="s">
        <v>8</v>
      </c>
      <c r="Q8" s="12"/>
      <c r="R8" s="13"/>
      <c r="S8" s="12"/>
      <c r="T8" s="13"/>
      <c r="U8" s="123"/>
      <c r="V8" s="13"/>
      <c r="W8" s="123" t="s">
        <v>7</v>
      </c>
      <c r="X8" s="121" t="s">
        <v>8</v>
      </c>
      <c r="Y8" s="135"/>
      <c r="Z8" s="135"/>
    </row>
    <row r="9" spans="1:26" ht="15.75" thickBot="1">
      <c r="A9" s="124"/>
      <c r="B9" s="129"/>
      <c r="C9" s="129"/>
      <c r="D9" s="124"/>
      <c r="E9" s="124"/>
      <c r="F9" s="124"/>
      <c r="G9" s="129"/>
      <c r="H9" s="122"/>
      <c r="I9" s="11" t="s">
        <v>7</v>
      </c>
      <c r="J9" s="14" t="s">
        <v>8</v>
      </c>
      <c r="K9" s="11" t="s">
        <v>7</v>
      </c>
      <c r="L9" s="14" t="s">
        <v>8</v>
      </c>
      <c r="M9" s="124"/>
      <c r="N9" s="122"/>
      <c r="O9" s="124"/>
      <c r="P9" s="122"/>
      <c r="Q9" s="12"/>
      <c r="R9" s="15"/>
      <c r="S9" s="12"/>
      <c r="T9" s="15"/>
      <c r="U9" s="124"/>
      <c r="V9" s="15"/>
      <c r="W9" s="124"/>
      <c r="X9" s="122"/>
      <c r="Y9" s="129"/>
      <c r="Z9" s="129"/>
    </row>
    <row r="10" spans="1:26" s="19" customFormat="1" ht="30" customHeight="1">
      <c r="A10" s="16">
        <v>1</v>
      </c>
      <c r="B10" s="117" t="s">
        <v>41</v>
      </c>
      <c r="C10" s="118"/>
      <c r="D10" s="17" t="s">
        <v>42</v>
      </c>
      <c r="E10" s="16"/>
      <c r="F10" s="18">
        <f>SUM(F11)</f>
        <v>0</v>
      </c>
      <c r="G10" s="18">
        <f t="shared" ref="G10:Z10" si="0">SUM(G11)</f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15000</v>
      </c>
      <c r="P10" s="18">
        <f t="shared" si="0"/>
        <v>0</v>
      </c>
      <c r="Q10" s="18">
        <f t="shared" si="0"/>
        <v>0</v>
      </c>
      <c r="R10" s="18">
        <f t="shared" si="0"/>
        <v>0</v>
      </c>
      <c r="S10" s="18"/>
      <c r="T10" s="18"/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>SUM(Y11)</f>
        <v>15000</v>
      </c>
      <c r="Z10" s="18">
        <f t="shared" si="0"/>
        <v>0</v>
      </c>
    </row>
    <row r="11" spans="1:26" ht="30" customHeight="1">
      <c r="A11" s="4"/>
      <c r="B11" s="4"/>
      <c r="C11" s="4">
        <v>4010024</v>
      </c>
      <c r="D11" s="5" t="s">
        <v>42</v>
      </c>
      <c r="E11" s="4" t="s">
        <v>3</v>
      </c>
      <c r="F11" s="12">
        <v>0</v>
      </c>
      <c r="G11" s="12"/>
      <c r="H11" s="20">
        <v>0</v>
      </c>
      <c r="I11" s="12">
        <v>0</v>
      </c>
      <c r="J11" s="20">
        <v>0</v>
      </c>
      <c r="K11" s="12">
        <v>0</v>
      </c>
      <c r="L11" s="20">
        <v>0</v>
      </c>
      <c r="M11" s="12">
        <v>0</v>
      </c>
      <c r="N11" s="20">
        <v>0</v>
      </c>
      <c r="O11" s="12">
        <v>15000</v>
      </c>
      <c r="P11" s="20">
        <v>0</v>
      </c>
      <c r="Q11" s="12"/>
      <c r="R11" s="20"/>
      <c r="S11" s="12"/>
      <c r="T11" s="20"/>
      <c r="U11" s="12"/>
      <c r="V11" s="20"/>
      <c r="W11" s="12"/>
      <c r="X11" s="20">
        <v>0</v>
      </c>
      <c r="Y11" s="21">
        <v>15000</v>
      </c>
      <c r="Z11" s="22">
        <f>H11+J11+L11+N11+P11+X11+V11+R11+T11</f>
        <v>0</v>
      </c>
    </row>
    <row r="12" spans="1:26" s="19" customFormat="1" ht="30" customHeight="1">
      <c r="A12" s="23">
        <v>2</v>
      </c>
      <c r="B12" s="113" t="s">
        <v>43</v>
      </c>
      <c r="C12" s="114"/>
      <c r="D12" s="24" t="s">
        <v>19</v>
      </c>
      <c r="E12" s="23"/>
      <c r="F12" s="25">
        <f>SUM(F13:F21)</f>
        <v>237000</v>
      </c>
      <c r="G12" s="25">
        <f t="shared" ref="G12:X12" si="1">SUM(G13:G21)</f>
        <v>30000</v>
      </c>
      <c r="H12" s="25">
        <f t="shared" si="1"/>
        <v>200000</v>
      </c>
      <c r="I12" s="25">
        <f t="shared" si="1"/>
        <v>170000</v>
      </c>
      <c r="J12" s="25">
        <f t="shared" si="1"/>
        <v>170000</v>
      </c>
      <c r="K12" s="25">
        <f t="shared" si="1"/>
        <v>0</v>
      </c>
      <c r="L12" s="25">
        <f t="shared" si="1"/>
        <v>0</v>
      </c>
      <c r="M12" s="25">
        <f t="shared" si="1"/>
        <v>106000</v>
      </c>
      <c r="N12" s="25">
        <f t="shared" si="1"/>
        <v>6000</v>
      </c>
      <c r="O12" s="25">
        <f t="shared" si="1"/>
        <v>0</v>
      </c>
      <c r="P12" s="25">
        <f t="shared" si="1"/>
        <v>0</v>
      </c>
      <c r="Q12" s="25">
        <f t="shared" si="1"/>
        <v>200000</v>
      </c>
      <c r="R12" s="25">
        <f t="shared" si="1"/>
        <v>200000</v>
      </c>
      <c r="S12" s="25"/>
      <c r="T12" s="25"/>
      <c r="U12" s="25">
        <f t="shared" si="1"/>
        <v>0</v>
      </c>
      <c r="V12" s="25">
        <f t="shared" si="1"/>
        <v>0</v>
      </c>
      <c r="W12" s="25">
        <f t="shared" si="1"/>
        <v>550000</v>
      </c>
      <c r="X12" s="25">
        <f t="shared" si="1"/>
        <v>550000</v>
      </c>
      <c r="Y12" s="25">
        <f>SUM(Y13:Y21)</f>
        <v>1263000</v>
      </c>
      <c r="Z12" s="25">
        <f>SUM(Z13:Z21)</f>
        <v>1156000</v>
      </c>
    </row>
    <row r="13" spans="1:26" ht="30" customHeight="1">
      <c r="A13" s="1"/>
      <c r="B13" s="1"/>
      <c r="C13" s="1">
        <v>900719</v>
      </c>
      <c r="D13" s="2" t="s">
        <v>44</v>
      </c>
      <c r="E13" s="1" t="s">
        <v>12</v>
      </c>
      <c r="F13" s="26">
        <v>4000</v>
      </c>
      <c r="G13" s="26"/>
      <c r="H13" s="27">
        <v>0</v>
      </c>
      <c r="I13" s="26">
        <v>0</v>
      </c>
      <c r="J13" s="27">
        <v>0</v>
      </c>
      <c r="K13" s="26">
        <v>0</v>
      </c>
      <c r="L13" s="27">
        <v>0</v>
      </c>
      <c r="M13" s="26">
        <v>6000</v>
      </c>
      <c r="N13" s="27">
        <v>6000</v>
      </c>
      <c r="O13" s="26">
        <v>0</v>
      </c>
      <c r="P13" s="27">
        <v>0</v>
      </c>
      <c r="Q13" s="12"/>
      <c r="R13" s="27"/>
      <c r="S13" s="12"/>
      <c r="T13" s="27"/>
      <c r="U13" s="26"/>
      <c r="V13" s="27"/>
      <c r="W13" s="26">
        <v>0</v>
      </c>
      <c r="X13" s="27">
        <v>0</v>
      </c>
      <c r="Y13" s="21">
        <f>F13+I13+K13+M13+O13+W13+U13+Q13+S13</f>
        <v>10000</v>
      </c>
      <c r="Z13" s="22">
        <f t="shared" ref="Z13:Z50" si="2">H13+J13+L13+N13+P13+X13+V13+R13+T13</f>
        <v>6000</v>
      </c>
    </row>
    <row r="14" spans="1:26" ht="30" customHeight="1">
      <c r="A14" s="1"/>
      <c r="B14" s="1"/>
      <c r="C14" s="1">
        <v>961193</v>
      </c>
      <c r="D14" s="2" t="s">
        <v>45</v>
      </c>
      <c r="E14" s="1" t="s">
        <v>2</v>
      </c>
      <c r="F14" s="26">
        <v>3000</v>
      </c>
      <c r="G14" s="26"/>
      <c r="H14" s="27">
        <v>0</v>
      </c>
      <c r="I14" s="26">
        <v>0</v>
      </c>
      <c r="J14" s="27">
        <v>0</v>
      </c>
      <c r="K14" s="26">
        <v>0</v>
      </c>
      <c r="L14" s="27">
        <v>0</v>
      </c>
      <c r="M14" s="26">
        <v>0</v>
      </c>
      <c r="N14" s="27">
        <v>0</v>
      </c>
      <c r="O14" s="26">
        <v>0</v>
      </c>
      <c r="P14" s="27">
        <v>0</v>
      </c>
      <c r="Q14" s="12"/>
      <c r="R14" s="27"/>
      <c r="S14" s="12"/>
      <c r="T14" s="27"/>
      <c r="U14" s="26"/>
      <c r="V14" s="27"/>
      <c r="W14" s="26">
        <v>0</v>
      </c>
      <c r="X14" s="27">
        <v>0</v>
      </c>
      <c r="Y14" s="21">
        <f t="shared" ref="Y14:Y54" si="3">F14+I14+K14+M14+O14+W14+U14+Q14+S14</f>
        <v>3000</v>
      </c>
      <c r="Z14" s="22">
        <f t="shared" si="2"/>
        <v>0</v>
      </c>
    </row>
    <row r="15" spans="1:26" ht="30" customHeight="1">
      <c r="A15" s="1"/>
      <c r="B15" s="1"/>
      <c r="C15" s="1">
        <v>4000396</v>
      </c>
      <c r="D15" s="2" t="s">
        <v>46</v>
      </c>
      <c r="E15" s="1" t="s">
        <v>2</v>
      </c>
      <c r="F15" s="26">
        <v>0</v>
      </c>
      <c r="G15" s="26"/>
      <c r="H15" s="27">
        <v>0</v>
      </c>
      <c r="I15" s="26">
        <v>170000</v>
      </c>
      <c r="J15" s="27">
        <v>170000</v>
      </c>
      <c r="K15" s="26">
        <v>0</v>
      </c>
      <c r="L15" s="27">
        <v>0</v>
      </c>
      <c r="M15" s="26">
        <v>0</v>
      </c>
      <c r="N15" s="27">
        <v>0</v>
      </c>
      <c r="O15" s="26">
        <v>0</v>
      </c>
      <c r="P15" s="27">
        <v>0</v>
      </c>
      <c r="Q15" s="12"/>
      <c r="R15" s="27"/>
      <c r="S15" s="12"/>
      <c r="T15" s="27"/>
      <c r="U15" s="26"/>
      <c r="V15" s="27"/>
      <c r="W15" s="26">
        <v>0</v>
      </c>
      <c r="X15" s="27">
        <v>0</v>
      </c>
      <c r="Y15" s="21">
        <f t="shared" si="3"/>
        <v>170000</v>
      </c>
      <c r="Z15" s="22">
        <f t="shared" si="2"/>
        <v>170000</v>
      </c>
    </row>
    <row r="16" spans="1:26" ht="30" customHeight="1">
      <c r="A16" s="1"/>
      <c r="B16" s="1"/>
      <c r="C16" s="1"/>
      <c r="D16" s="2" t="s">
        <v>47</v>
      </c>
      <c r="E16" s="1" t="s">
        <v>3</v>
      </c>
      <c r="F16" s="26">
        <v>150000</v>
      </c>
      <c r="G16" s="26">
        <v>30000</v>
      </c>
      <c r="H16" s="27">
        <v>120000</v>
      </c>
      <c r="I16" s="26">
        <v>0</v>
      </c>
      <c r="J16" s="27">
        <v>0</v>
      </c>
      <c r="K16" s="26">
        <v>0</v>
      </c>
      <c r="L16" s="27">
        <v>0</v>
      </c>
      <c r="M16" s="26">
        <v>0</v>
      </c>
      <c r="N16" s="27">
        <v>0</v>
      </c>
      <c r="O16" s="26">
        <v>0</v>
      </c>
      <c r="P16" s="27">
        <v>0</v>
      </c>
      <c r="Q16" s="12"/>
      <c r="R16" s="27"/>
      <c r="S16" s="12"/>
      <c r="T16" s="27"/>
      <c r="U16" s="26"/>
      <c r="V16" s="27"/>
      <c r="W16" s="26">
        <v>0</v>
      </c>
      <c r="X16" s="27">
        <v>0</v>
      </c>
      <c r="Y16" s="21">
        <f t="shared" si="3"/>
        <v>150000</v>
      </c>
      <c r="Z16" s="22">
        <v>150000</v>
      </c>
    </row>
    <row r="17" spans="1:26" ht="30" customHeight="1">
      <c r="A17" s="1"/>
      <c r="B17" s="1"/>
      <c r="C17" s="1"/>
      <c r="D17" s="2" t="s">
        <v>48</v>
      </c>
      <c r="E17" s="1" t="s">
        <v>11</v>
      </c>
      <c r="F17" s="26">
        <v>80000</v>
      </c>
      <c r="G17" s="26"/>
      <c r="H17" s="27">
        <v>80000</v>
      </c>
      <c r="I17" s="26">
        <v>0</v>
      </c>
      <c r="J17" s="27">
        <v>0</v>
      </c>
      <c r="K17" s="26">
        <v>0</v>
      </c>
      <c r="L17" s="27">
        <v>0</v>
      </c>
      <c r="M17" s="26">
        <v>0</v>
      </c>
      <c r="N17" s="27">
        <v>0</v>
      </c>
      <c r="O17" s="26">
        <v>0</v>
      </c>
      <c r="P17" s="27">
        <v>0</v>
      </c>
      <c r="Q17" s="12"/>
      <c r="R17" s="27"/>
      <c r="S17" s="12"/>
      <c r="T17" s="27"/>
      <c r="U17" s="26"/>
      <c r="V17" s="27"/>
      <c r="W17" s="26">
        <v>0</v>
      </c>
      <c r="X17" s="27">
        <v>0</v>
      </c>
      <c r="Y17" s="21">
        <f t="shared" si="3"/>
        <v>80000</v>
      </c>
      <c r="Z17" s="22">
        <f t="shared" si="2"/>
        <v>80000</v>
      </c>
    </row>
    <row r="18" spans="1:26" ht="30" customHeight="1">
      <c r="A18" s="1"/>
      <c r="B18" s="1"/>
      <c r="C18" s="1">
        <v>4010334</v>
      </c>
      <c r="D18" s="2" t="s">
        <v>49</v>
      </c>
      <c r="E18" s="1" t="s">
        <v>12</v>
      </c>
      <c r="F18" s="26">
        <v>0</v>
      </c>
      <c r="G18" s="26"/>
      <c r="H18" s="27">
        <v>0</v>
      </c>
      <c r="I18" s="26">
        <v>0</v>
      </c>
      <c r="J18" s="27">
        <v>0</v>
      </c>
      <c r="K18" s="26">
        <v>0</v>
      </c>
      <c r="L18" s="27">
        <v>0</v>
      </c>
      <c r="M18" s="26">
        <v>100000</v>
      </c>
      <c r="N18" s="27">
        <v>0</v>
      </c>
      <c r="O18" s="26">
        <v>0</v>
      </c>
      <c r="P18" s="27">
        <v>0</v>
      </c>
      <c r="Q18" s="12"/>
      <c r="R18" s="27"/>
      <c r="S18" s="12"/>
      <c r="T18" s="27"/>
      <c r="U18" s="26"/>
      <c r="V18" s="27"/>
      <c r="W18" s="26">
        <v>0</v>
      </c>
      <c r="X18" s="27">
        <v>0</v>
      </c>
      <c r="Y18" s="21">
        <f t="shared" si="3"/>
        <v>100000</v>
      </c>
      <c r="Z18" s="22">
        <f t="shared" si="2"/>
        <v>0</v>
      </c>
    </row>
    <row r="19" spans="1:26" ht="30" customHeight="1">
      <c r="A19" s="1"/>
      <c r="B19" s="1"/>
      <c r="C19" s="1">
        <v>991087</v>
      </c>
      <c r="D19" s="2" t="s">
        <v>19</v>
      </c>
      <c r="E19" s="1" t="s">
        <v>14</v>
      </c>
      <c r="F19" s="26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12"/>
      <c r="R19" s="27"/>
      <c r="S19" s="12"/>
      <c r="T19" s="27"/>
      <c r="U19" s="26"/>
      <c r="V19" s="27"/>
      <c r="W19" s="26">
        <v>200000</v>
      </c>
      <c r="X19" s="27">
        <v>200000</v>
      </c>
      <c r="Y19" s="21">
        <f t="shared" si="3"/>
        <v>200000</v>
      </c>
      <c r="Z19" s="22">
        <f t="shared" si="2"/>
        <v>200000</v>
      </c>
    </row>
    <row r="20" spans="1:26" ht="30" customHeight="1">
      <c r="A20" s="1"/>
      <c r="B20" s="28"/>
      <c r="C20" s="29"/>
      <c r="D20" s="2" t="s">
        <v>50</v>
      </c>
      <c r="E20" s="1" t="s">
        <v>14</v>
      </c>
      <c r="F20" s="26"/>
      <c r="G20" s="26"/>
      <c r="H20" s="27"/>
      <c r="I20" s="26"/>
      <c r="J20" s="27"/>
      <c r="K20" s="26"/>
      <c r="L20" s="27"/>
      <c r="M20" s="26"/>
      <c r="N20" s="27"/>
      <c r="O20" s="26"/>
      <c r="P20" s="27"/>
      <c r="Q20" s="12"/>
      <c r="R20" s="27"/>
      <c r="S20" s="12"/>
      <c r="T20" s="27"/>
      <c r="U20" s="26"/>
      <c r="V20" s="27"/>
      <c r="W20" s="26">
        <v>350000</v>
      </c>
      <c r="X20" s="27">
        <v>350000</v>
      </c>
      <c r="Y20" s="21">
        <f t="shared" si="3"/>
        <v>350000</v>
      </c>
      <c r="Z20" s="22">
        <f t="shared" si="2"/>
        <v>350000</v>
      </c>
    </row>
    <row r="21" spans="1:26" ht="30" customHeight="1">
      <c r="A21" s="1"/>
      <c r="B21" s="28"/>
      <c r="C21" s="29"/>
      <c r="D21" s="2" t="s">
        <v>51</v>
      </c>
      <c r="E21" s="1"/>
      <c r="F21" s="26"/>
      <c r="G21" s="26"/>
      <c r="H21" s="27"/>
      <c r="I21" s="26"/>
      <c r="J21" s="27"/>
      <c r="K21" s="26"/>
      <c r="L21" s="27"/>
      <c r="M21" s="26"/>
      <c r="N21" s="27"/>
      <c r="O21" s="26"/>
      <c r="P21" s="27"/>
      <c r="Q21" s="12">
        <v>200000</v>
      </c>
      <c r="R21" s="27">
        <v>200000</v>
      </c>
      <c r="S21" s="12"/>
      <c r="T21" s="27"/>
      <c r="U21" s="26"/>
      <c r="V21" s="27"/>
      <c r="W21" s="26"/>
      <c r="X21" s="27"/>
      <c r="Y21" s="21">
        <f t="shared" si="3"/>
        <v>200000</v>
      </c>
      <c r="Z21" s="22">
        <f t="shared" si="2"/>
        <v>200000</v>
      </c>
    </row>
    <row r="22" spans="1:26" s="19" customFormat="1" ht="37.5" customHeight="1">
      <c r="A22" s="23">
        <v>3</v>
      </c>
      <c r="B22" s="113" t="s">
        <v>52</v>
      </c>
      <c r="C22" s="114"/>
      <c r="D22" s="30" t="s">
        <v>20</v>
      </c>
      <c r="E22" s="23"/>
      <c r="F22" s="25">
        <f>SUM(F23:F36)</f>
        <v>40000</v>
      </c>
      <c r="G22" s="25">
        <f t="shared" ref="G22:X22" si="4">SUM(G23:G36)</f>
        <v>3000</v>
      </c>
      <c r="H22" s="25">
        <f t="shared" si="4"/>
        <v>37000</v>
      </c>
      <c r="I22" s="25">
        <f t="shared" si="4"/>
        <v>18000</v>
      </c>
      <c r="J22" s="25">
        <f t="shared" si="4"/>
        <v>18000</v>
      </c>
      <c r="K22" s="25">
        <f t="shared" si="4"/>
        <v>149000</v>
      </c>
      <c r="L22" s="25">
        <f t="shared" si="4"/>
        <v>149000</v>
      </c>
      <c r="M22" s="25">
        <f t="shared" si="4"/>
        <v>10000</v>
      </c>
      <c r="N22" s="25">
        <f t="shared" si="4"/>
        <v>10000</v>
      </c>
      <c r="O22" s="25">
        <f t="shared" si="4"/>
        <v>0</v>
      </c>
      <c r="P22" s="25">
        <f t="shared" si="4"/>
        <v>0</v>
      </c>
      <c r="Q22" s="25">
        <f t="shared" si="4"/>
        <v>0</v>
      </c>
      <c r="R22" s="25">
        <f t="shared" si="4"/>
        <v>0</v>
      </c>
      <c r="S22" s="25">
        <f t="shared" si="4"/>
        <v>50000</v>
      </c>
      <c r="T22" s="25">
        <f t="shared" si="4"/>
        <v>50000</v>
      </c>
      <c r="U22" s="25">
        <f t="shared" si="4"/>
        <v>80000</v>
      </c>
      <c r="V22" s="25">
        <f t="shared" si="4"/>
        <v>80000</v>
      </c>
      <c r="W22" s="25">
        <f t="shared" si="4"/>
        <v>150000</v>
      </c>
      <c r="X22" s="25">
        <f t="shared" si="4"/>
        <v>150000</v>
      </c>
      <c r="Y22" s="25">
        <f>SUM(Y23:Y36)</f>
        <v>497000</v>
      </c>
      <c r="Z22" s="25">
        <f>SUM(Z23:Z36)</f>
        <v>497000</v>
      </c>
    </row>
    <row r="23" spans="1:26" ht="30" customHeight="1">
      <c r="A23" s="1"/>
      <c r="B23" s="1"/>
      <c r="C23" s="1">
        <v>811940</v>
      </c>
      <c r="D23" s="2" t="s">
        <v>26</v>
      </c>
      <c r="E23" s="1" t="s">
        <v>4</v>
      </c>
      <c r="F23" s="26">
        <v>0</v>
      </c>
      <c r="G23" s="26"/>
      <c r="H23" s="27">
        <v>0</v>
      </c>
      <c r="I23" s="26">
        <v>0</v>
      </c>
      <c r="J23" s="27">
        <v>0</v>
      </c>
      <c r="K23" s="26">
        <v>30000</v>
      </c>
      <c r="L23" s="27">
        <v>30000</v>
      </c>
      <c r="M23" s="26">
        <v>0</v>
      </c>
      <c r="N23" s="27">
        <v>0</v>
      </c>
      <c r="O23" s="26">
        <v>0</v>
      </c>
      <c r="P23" s="27">
        <v>0</v>
      </c>
      <c r="Q23" s="12"/>
      <c r="R23" s="27"/>
      <c r="S23" s="12">
        <v>20000</v>
      </c>
      <c r="T23" s="27">
        <v>20000</v>
      </c>
      <c r="U23" s="26"/>
      <c r="V23" s="27"/>
      <c r="W23" s="26">
        <v>0</v>
      </c>
      <c r="X23" s="27">
        <v>0</v>
      </c>
      <c r="Y23" s="21">
        <f t="shared" si="3"/>
        <v>50000</v>
      </c>
      <c r="Z23" s="22">
        <f t="shared" si="2"/>
        <v>50000</v>
      </c>
    </row>
    <row r="24" spans="1:26" ht="30" customHeight="1">
      <c r="A24" s="1"/>
      <c r="B24" s="1"/>
      <c r="C24" s="1">
        <v>891102</v>
      </c>
      <c r="D24" s="2" t="s">
        <v>53</v>
      </c>
      <c r="E24" s="1" t="s">
        <v>9</v>
      </c>
      <c r="F24" s="26">
        <v>3000</v>
      </c>
      <c r="G24" s="26">
        <v>3000</v>
      </c>
      <c r="H24" s="27"/>
      <c r="I24" s="26">
        <v>0</v>
      </c>
      <c r="J24" s="27">
        <v>0</v>
      </c>
      <c r="K24" s="26">
        <v>12000</v>
      </c>
      <c r="L24" s="27">
        <v>12000</v>
      </c>
      <c r="M24" s="26">
        <v>0</v>
      </c>
      <c r="N24" s="27">
        <v>0</v>
      </c>
      <c r="O24" s="26">
        <v>0</v>
      </c>
      <c r="P24" s="27">
        <v>0</v>
      </c>
      <c r="Q24" s="12"/>
      <c r="R24" s="27"/>
      <c r="S24" s="12"/>
      <c r="T24" s="27"/>
      <c r="U24" s="26"/>
      <c r="V24" s="27"/>
      <c r="W24" s="26">
        <v>0</v>
      </c>
      <c r="X24" s="27">
        <v>0</v>
      </c>
      <c r="Y24" s="21">
        <f t="shared" si="3"/>
        <v>15000</v>
      </c>
      <c r="Z24" s="22">
        <v>15000</v>
      </c>
    </row>
    <row r="25" spans="1:26" ht="30" customHeight="1">
      <c r="A25" s="1"/>
      <c r="B25" s="1"/>
      <c r="C25" s="1">
        <v>990065</v>
      </c>
      <c r="D25" s="2" t="s">
        <v>23</v>
      </c>
      <c r="E25" s="1" t="s">
        <v>10</v>
      </c>
      <c r="F25" s="26">
        <v>0</v>
      </c>
      <c r="G25" s="26"/>
      <c r="H25" s="27">
        <v>0</v>
      </c>
      <c r="I25" s="26">
        <v>8000</v>
      </c>
      <c r="J25" s="27">
        <v>8000</v>
      </c>
      <c r="K25" s="26">
        <v>0</v>
      </c>
      <c r="L25" s="27">
        <v>0</v>
      </c>
      <c r="M25" s="26">
        <v>0</v>
      </c>
      <c r="N25" s="27">
        <v>0</v>
      </c>
      <c r="O25" s="26">
        <v>0</v>
      </c>
      <c r="P25" s="27">
        <v>0</v>
      </c>
      <c r="Q25" s="12"/>
      <c r="R25" s="27"/>
      <c r="S25" s="12"/>
      <c r="T25" s="27"/>
      <c r="U25" s="26"/>
      <c r="V25" s="27"/>
      <c r="W25" s="26">
        <v>0</v>
      </c>
      <c r="X25" s="27">
        <v>0</v>
      </c>
      <c r="Y25" s="21">
        <f t="shared" si="3"/>
        <v>8000</v>
      </c>
      <c r="Z25" s="22">
        <f t="shared" si="2"/>
        <v>8000</v>
      </c>
    </row>
    <row r="26" spans="1:26" ht="30" customHeight="1">
      <c r="A26" s="1"/>
      <c r="B26" s="1"/>
      <c r="C26" s="1">
        <v>990066</v>
      </c>
      <c r="D26" s="2" t="s">
        <v>24</v>
      </c>
      <c r="E26" s="1" t="s">
        <v>10</v>
      </c>
      <c r="F26" s="26">
        <v>0</v>
      </c>
      <c r="G26" s="26"/>
      <c r="H26" s="27">
        <v>0</v>
      </c>
      <c r="I26" s="26">
        <v>0</v>
      </c>
      <c r="J26" s="27">
        <v>0</v>
      </c>
      <c r="K26" s="26">
        <v>12000</v>
      </c>
      <c r="L26" s="27">
        <v>12000</v>
      </c>
      <c r="M26" s="26">
        <v>0</v>
      </c>
      <c r="N26" s="27">
        <v>0</v>
      </c>
      <c r="O26" s="26">
        <v>0</v>
      </c>
      <c r="P26" s="27">
        <v>0</v>
      </c>
      <c r="Q26" s="12"/>
      <c r="R26" s="27"/>
      <c r="S26" s="12"/>
      <c r="T26" s="27"/>
      <c r="U26" s="26"/>
      <c r="V26" s="27"/>
      <c r="W26" s="26">
        <v>0</v>
      </c>
      <c r="X26" s="27">
        <v>0</v>
      </c>
      <c r="Y26" s="21">
        <f t="shared" si="3"/>
        <v>12000</v>
      </c>
      <c r="Z26" s="22">
        <f t="shared" si="2"/>
        <v>12000</v>
      </c>
    </row>
    <row r="27" spans="1:26" ht="30" customHeight="1">
      <c r="A27" s="1"/>
      <c r="B27" s="1"/>
      <c r="C27" s="1">
        <v>4010307</v>
      </c>
      <c r="D27" s="2" t="s">
        <v>54</v>
      </c>
      <c r="E27" s="1" t="s">
        <v>11</v>
      </c>
      <c r="F27" s="26">
        <v>15000</v>
      </c>
      <c r="G27" s="26"/>
      <c r="H27" s="27">
        <v>15000</v>
      </c>
      <c r="I27" s="26">
        <v>0</v>
      </c>
      <c r="J27" s="27">
        <v>0</v>
      </c>
      <c r="K27" s="26">
        <v>0</v>
      </c>
      <c r="L27" s="27">
        <v>0</v>
      </c>
      <c r="M27" s="26">
        <v>0</v>
      </c>
      <c r="N27" s="27">
        <v>0</v>
      </c>
      <c r="O27" s="26">
        <v>0</v>
      </c>
      <c r="P27" s="27">
        <v>0</v>
      </c>
      <c r="Q27" s="12"/>
      <c r="R27" s="27"/>
      <c r="S27" s="12"/>
      <c r="T27" s="27"/>
      <c r="U27" s="26"/>
      <c r="V27" s="27"/>
      <c r="W27" s="26">
        <v>0</v>
      </c>
      <c r="X27" s="27">
        <v>0</v>
      </c>
      <c r="Y27" s="21">
        <f t="shared" si="3"/>
        <v>15000</v>
      </c>
      <c r="Z27" s="22">
        <f t="shared" si="2"/>
        <v>15000</v>
      </c>
    </row>
    <row r="28" spans="1:26" ht="30" customHeight="1">
      <c r="A28" s="1"/>
      <c r="B28" s="1"/>
      <c r="C28" s="1">
        <v>4010308</v>
      </c>
      <c r="D28" s="2" t="s">
        <v>55</v>
      </c>
      <c r="E28" s="1" t="s">
        <v>10</v>
      </c>
      <c r="F28" s="26">
        <v>2000</v>
      </c>
      <c r="G28" s="26"/>
      <c r="H28" s="27">
        <v>2000</v>
      </c>
      <c r="I28" s="26">
        <v>0</v>
      </c>
      <c r="J28" s="27">
        <v>0</v>
      </c>
      <c r="K28" s="26">
        <v>0</v>
      </c>
      <c r="L28" s="27">
        <v>0</v>
      </c>
      <c r="M28" s="26">
        <v>0</v>
      </c>
      <c r="N28" s="27">
        <v>0</v>
      </c>
      <c r="O28" s="26">
        <v>0</v>
      </c>
      <c r="P28" s="27">
        <v>0</v>
      </c>
      <c r="Q28" s="12"/>
      <c r="R28" s="27"/>
      <c r="S28" s="12"/>
      <c r="T28" s="27"/>
      <c r="U28" s="26"/>
      <c r="V28" s="27"/>
      <c r="W28" s="26">
        <v>0</v>
      </c>
      <c r="X28" s="27">
        <v>0</v>
      </c>
      <c r="Y28" s="21">
        <f t="shared" si="3"/>
        <v>2000</v>
      </c>
      <c r="Z28" s="22">
        <f t="shared" si="2"/>
        <v>2000</v>
      </c>
    </row>
    <row r="29" spans="1:26" ht="30" customHeight="1">
      <c r="A29" s="6"/>
      <c r="B29" s="6"/>
      <c r="C29" s="6">
        <v>4010309</v>
      </c>
      <c r="D29" s="7" t="s">
        <v>56</v>
      </c>
      <c r="E29" s="6" t="s">
        <v>3</v>
      </c>
      <c r="F29" s="21">
        <v>0</v>
      </c>
      <c r="G29" s="21"/>
      <c r="H29" s="31">
        <v>0</v>
      </c>
      <c r="I29" s="21">
        <v>0</v>
      </c>
      <c r="J29" s="31">
        <v>0</v>
      </c>
      <c r="K29" s="21">
        <v>50000</v>
      </c>
      <c r="L29" s="31">
        <v>50000</v>
      </c>
      <c r="M29" s="26">
        <v>0</v>
      </c>
      <c r="N29" s="27">
        <v>0</v>
      </c>
      <c r="O29" s="26">
        <v>0</v>
      </c>
      <c r="P29" s="27">
        <v>0</v>
      </c>
      <c r="Q29" s="12"/>
      <c r="R29" s="27"/>
      <c r="S29" s="12">
        <v>30000</v>
      </c>
      <c r="T29" s="27">
        <v>30000</v>
      </c>
      <c r="U29" s="26"/>
      <c r="V29" s="27"/>
      <c r="W29" s="26">
        <v>0</v>
      </c>
      <c r="X29" s="27">
        <v>0</v>
      </c>
      <c r="Y29" s="21">
        <f t="shared" si="3"/>
        <v>80000</v>
      </c>
      <c r="Z29" s="22">
        <f t="shared" si="2"/>
        <v>80000</v>
      </c>
    </row>
    <row r="30" spans="1:26" ht="30" customHeight="1">
      <c r="A30" s="6"/>
      <c r="B30" s="6"/>
      <c r="C30" s="6">
        <v>4010310</v>
      </c>
      <c r="D30" s="7" t="s">
        <v>57</v>
      </c>
      <c r="E30" s="6" t="s">
        <v>9</v>
      </c>
      <c r="F30" s="21">
        <v>0</v>
      </c>
      <c r="G30" s="21"/>
      <c r="H30" s="31">
        <v>0</v>
      </c>
      <c r="I30" s="21">
        <v>7500</v>
      </c>
      <c r="J30" s="31">
        <v>7500</v>
      </c>
      <c r="K30" s="21">
        <v>0</v>
      </c>
      <c r="L30" s="31">
        <v>0</v>
      </c>
      <c r="M30" s="26">
        <v>0</v>
      </c>
      <c r="N30" s="27">
        <v>0</v>
      </c>
      <c r="O30" s="26">
        <v>0</v>
      </c>
      <c r="P30" s="27">
        <v>0</v>
      </c>
      <c r="Q30" s="12"/>
      <c r="R30" s="27"/>
      <c r="S30" s="12"/>
      <c r="T30" s="27"/>
      <c r="U30" s="26"/>
      <c r="V30" s="27"/>
      <c r="W30" s="26">
        <v>0</v>
      </c>
      <c r="X30" s="27">
        <v>0</v>
      </c>
      <c r="Y30" s="21">
        <f t="shared" si="3"/>
        <v>7500</v>
      </c>
      <c r="Z30" s="22">
        <f t="shared" si="2"/>
        <v>7500</v>
      </c>
    </row>
    <row r="31" spans="1:26" ht="30" customHeight="1">
      <c r="A31" s="6"/>
      <c r="B31" s="6"/>
      <c r="C31" s="6">
        <v>4010311</v>
      </c>
      <c r="D31" s="7" t="s">
        <v>58</v>
      </c>
      <c r="E31" s="6" t="s">
        <v>4</v>
      </c>
      <c r="F31" s="21">
        <v>0</v>
      </c>
      <c r="G31" s="21"/>
      <c r="H31" s="31">
        <v>0</v>
      </c>
      <c r="I31" s="21">
        <v>0</v>
      </c>
      <c r="J31" s="31">
        <v>0</v>
      </c>
      <c r="K31" s="21">
        <v>45000</v>
      </c>
      <c r="L31" s="31">
        <v>45000</v>
      </c>
      <c r="M31" s="26">
        <v>0</v>
      </c>
      <c r="N31" s="27">
        <v>0</v>
      </c>
      <c r="O31" s="26">
        <v>0</v>
      </c>
      <c r="P31" s="27">
        <v>0</v>
      </c>
      <c r="Q31" s="12"/>
      <c r="R31" s="27"/>
      <c r="S31" s="12"/>
      <c r="T31" s="27"/>
      <c r="U31" s="26"/>
      <c r="V31" s="27"/>
      <c r="W31" s="26">
        <v>0</v>
      </c>
      <c r="X31" s="27">
        <v>0</v>
      </c>
      <c r="Y31" s="21">
        <f t="shared" si="3"/>
        <v>45000</v>
      </c>
      <c r="Z31" s="22">
        <f t="shared" si="2"/>
        <v>45000</v>
      </c>
    </row>
    <row r="32" spans="1:26" ht="30" customHeight="1">
      <c r="A32" s="6"/>
      <c r="B32" s="6"/>
      <c r="C32" s="6">
        <v>4010335</v>
      </c>
      <c r="D32" s="7" t="s">
        <v>59</v>
      </c>
      <c r="E32" s="6" t="s">
        <v>12</v>
      </c>
      <c r="F32" s="21">
        <v>0</v>
      </c>
      <c r="G32" s="21"/>
      <c r="H32" s="31">
        <v>0</v>
      </c>
      <c r="I32" s="21">
        <v>0</v>
      </c>
      <c r="J32" s="31">
        <v>0</v>
      </c>
      <c r="K32" s="21">
        <v>0</v>
      </c>
      <c r="L32" s="31">
        <v>0</v>
      </c>
      <c r="M32" s="26">
        <v>10000</v>
      </c>
      <c r="N32" s="27">
        <v>10000</v>
      </c>
      <c r="O32" s="21">
        <v>0</v>
      </c>
      <c r="P32" s="31">
        <v>0</v>
      </c>
      <c r="Q32" s="12"/>
      <c r="R32" s="31"/>
      <c r="S32" s="12"/>
      <c r="T32" s="31"/>
      <c r="U32" s="26"/>
      <c r="V32" s="31"/>
      <c r="W32" s="21">
        <v>0</v>
      </c>
      <c r="X32" s="31">
        <v>0</v>
      </c>
      <c r="Y32" s="21">
        <f t="shared" si="3"/>
        <v>10000</v>
      </c>
      <c r="Z32" s="22">
        <f t="shared" si="2"/>
        <v>10000</v>
      </c>
    </row>
    <row r="33" spans="1:109" s="33" customFormat="1" ht="30" customHeight="1">
      <c r="A33" s="6"/>
      <c r="B33" s="6"/>
      <c r="C33" s="6"/>
      <c r="D33" s="7" t="s">
        <v>60</v>
      </c>
      <c r="E33" s="6" t="s">
        <v>10</v>
      </c>
      <c r="F33" s="32">
        <v>15000</v>
      </c>
      <c r="G33" s="32"/>
      <c r="H33" s="31">
        <v>15000</v>
      </c>
      <c r="I33" s="32">
        <v>0</v>
      </c>
      <c r="J33" s="31">
        <v>0</v>
      </c>
      <c r="K33" s="32">
        <v>0</v>
      </c>
      <c r="L33" s="31">
        <v>0</v>
      </c>
      <c r="M33" s="32">
        <v>0</v>
      </c>
      <c r="N33" s="31">
        <v>0</v>
      </c>
      <c r="O33" s="32">
        <v>0</v>
      </c>
      <c r="P33" s="31">
        <v>0</v>
      </c>
      <c r="Q33" s="12"/>
      <c r="R33" s="31"/>
      <c r="S33" s="12"/>
      <c r="T33" s="31"/>
      <c r="U33" s="26"/>
      <c r="V33" s="31"/>
      <c r="W33" s="32">
        <v>0</v>
      </c>
      <c r="X33" s="31">
        <v>0</v>
      </c>
      <c r="Y33" s="21">
        <f t="shared" si="3"/>
        <v>15000</v>
      </c>
      <c r="Z33" s="22">
        <f t="shared" si="2"/>
        <v>15000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</row>
    <row r="34" spans="1:109" ht="30" customHeight="1">
      <c r="A34" s="6"/>
      <c r="B34" s="6"/>
      <c r="C34" s="6">
        <v>4010345</v>
      </c>
      <c r="D34" s="7" t="s">
        <v>61</v>
      </c>
      <c r="E34" s="6" t="s">
        <v>9</v>
      </c>
      <c r="F34" s="21">
        <v>0</v>
      </c>
      <c r="G34" s="21"/>
      <c r="H34" s="31">
        <v>0</v>
      </c>
      <c r="I34" s="21">
        <v>2500</v>
      </c>
      <c r="J34" s="31">
        <v>2500</v>
      </c>
      <c r="K34" s="21">
        <v>0</v>
      </c>
      <c r="L34" s="31">
        <v>0</v>
      </c>
      <c r="M34" s="21">
        <v>0</v>
      </c>
      <c r="N34" s="31">
        <v>0</v>
      </c>
      <c r="O34" s="21">
        <v>0</v>
      </c>
      <c r="P34" s="31">
        <v>0</v>
      </c>
      <c r="Q34" s="12"/>
      <c r="R34" s="31"/>
      <c r="S34" s="12"/>
      <c r="T34" s="31"/>
      <c r="U34" s="26"/>
      <c r="V34" s="31"/>
      <c r="W34" s="21">
        <v>0</v>
      </c>
      <c r="X34" s="31">
        <v>0</v>
      </c>
      <c r="Y34" s="21">
        <f t="shared" si="3"/>
        <v>2500</v>
      </c>
      <c r="Z34" s="22">
        <f t="shared" si="2"/>
        <v>2500</v>
      </c>
    </row>
    <row r="35" spans="1:109" ht="30" customHeight="1">
      <c r="A35" s="6"/>
      <c r="B35" s="6"/>
      <c r="C35" s="34">
        <v>40103012</v>
      </c>
      <c r="D35" s="7" t="s">
        <v>62</v>
      </c>
      <c r="E35" s="6" t="s">
        <v>9</v>
      </c>
      <c r="F35" s="21">
        <v>5000</v>
      </c>
      <c r="G35" s="21"/>
      <c r="H35" s="31">
        <v>5000</v>
      </c>
      <c r="I35" s="21">
        <v>0</v>
      </c>
      <c r="J35" s="31">
        <v>0</v>
      </c>
      <c r="K35" s="21">
        <v>0</v>
      </c>
      <c r="L35" s="31">
        <v>0</v>
      </c>
      <c r="M35" s="21">
        <v>0</v>
      </c>
      <c r="N35" s="31">
        <v>0</v>
      </c>
      <c r="O35" s="21">
        <v>0</v>
      </c>
      <c r="P35" s="31">
        <v>0</v>
      </c>
      <c r="Q35" s="12"/>
      <c r="R35" s="31"/>
      <c r="S35" s="12"/>
      <c r="T35" s="31"/>
      <c r="U35" s="26"/>
      <c r="V35" s="31"/>
      <c r="W35" s="21">
        <v>0</v>
      </c>
      <c r="X35" s="31">
        <v>0</v>
      </c>
      <c r="Y35" s="21">
        <f t="shared" si="3"/>
        <v>5000</v>
      </c>
      <c r="Z35" s="22">
        <f t="shared" si="2"/>
        <v>5000</v>
      </c>
    </row>
    <row r="36" spans="1:109" ht="30" customHeight="1">
      <c r="A36" s="6"/>
      <c r="B36" s="6"/>
      <c r="C36" s="6">
        <v>980867</v>
      </c>
      <c r="D36" s="7" t="s">
        <v>22</v>
      </c>
      <c r="E36" s="6" t="s">
        <v>10</v>
      </c>
      <c r="F36" s="21"/>
      <c r="G36" s="21"/>
      <c r="H36" s="31"/>
      <c r="I36" s="21"/>
      <c r="J36" s="31"/>
      <c r="K36" s="21"/>
      <c r="L36" s="31"/>
      <c r="M36" s="21"/>
      <c r="N36" s="31"/>
      <c r="O36" s="21"/>
      <c r="P36" s="31"/>
      <c r="Q36" s="12"/>
      <c r="R36" s="31"/>
      <c r="S36" s="12"/>
      <c r="T36" s="31"/>
      <c r="U36" s="26">
        <v>80000</v>
      </c>
      <c r="V36" s="31">
        <v>80000</v>
      </c>
      <c r="W36" s="21">
        <v>150000</v>
      </c>
      <c r="X36" s="31">
        <v>150000</v>
      </c>
      <c r="Y36" s="21">
        <f t="shared" si="3"/>
        <v>230000</v>
      </c>
      <c r="Z36" s="22">
        <f t="shared" si="2"/>
        <v>230000</v>
      </c>
    </row>
    <row r="37" spans="1:109" ht="30" customHeight="1">
      <c r="A37" s="3">
        <v>4</v>
      </c>
      <c r="B37" s="111" t="s">
        <v>63</v>
      </c>
      <c r="C37" s="112"/>
      <c r="D37" s="35" t="s">
        <v>64</v>
      </c>
      <c r="E37" s="36"/>
      <c r="F37" s="37">
        <f>SUM(F38:F39)</f>
        <v>0</v>
      </c>
      <c r="G37" s="37">
        <f t="shared" ref="G37:Y37" si="5">SUM(G38:G39)</f>
        <v>0</v>
      </c>
      <c r="H37" s="37">
        <f t="shared" si="5"/>
        <v>0</v>
      </c>
      <c r="I37" s="37">
        <f t="shared" si="5"/>
        <v>0</v>
      </c>
      <c r="J37" s="37">
        <f t="shared" si="5"/>
        <v>0</v>
      </c>
      <c r="K37" s="37">
        <f t="shared" si="5"/>
        <v>0</v>
      </c>
      <c r="L37" s="37">
        <f t="shared" si="5"/>
        <v>0</v>
      </c>
      <c r="M37" s="37">
        <f t="shared" si="5"/>
        <v>0</v>
      </c>
      <c r="N37" s="37">
        <f t="shared" si="5"/>
        <v>0</v>
      </c>
      <c r="O37" s="37">
        <f t="shared" si="5"/>
        <v>120000</v>
      </c>
      <c r="P37" s="37">
        <f t="shared" si="5"/>
        <v>6000</v>
      </c>
      <c r="Q37" s="37">
        <f t="shared" si="5"/>
        <v>0</v>
      </c>
      <c r="R37" s="37">
        <f t="shared" si="5"/>
        <v>0</v>
      </c>
      <c r="S37" s="37"/>
      <c r="T37" s="37"/>
      <c r="U37" s="37">
        <f t="shared" si="5"/>
        <v>0</v>
      </c>
      <c r="V37" s="37">
        <f t="shared" si="5"/>
        <v>0</v>
      </c>
      <c r="W37" s="37">
        <f t="shared" si="5"/>
        <v>0</v>
      </c>
      <c r="X37" s="37">
        <f t="shared" si="5"/>
        <v>0</v>
      </c>
      <c r="Y37" s="37">
        <f t="shared" si="5"/>
        <v>120000</v>
      </c>
      <c r="Z37" s="37">
        <f>SUM(Z38:Z39)</f>
        <v>6000</v>
      </c>
    </row>
    <row r="38" spans="1:109" ht="30" customHeight="1">
      <c r="A38" s="6"/>
      <c r="B38" s="8"/>
      <c r="C38" s="6">
        <v>4010025</v>
      </c>
      <c r="D38" s="7" t="s">
        <v>64</v>
      </c>
      <c r="E38" s="6" t="s">
        <v>3</v>
      </c>
      <c r="F38" s="21">
        <v>0</v>
      </c>
      <c r="G38" s="21"/>
      <c r="H38" s="31">
        <v>0</v>
      </c>
      <c r="I38" s="21">
        <v>0</v>
      </c>
      <c r="J38" s="31">
        <v>0</v>
      </c>
      <c r="K38" s="21">
        <v>0</v>
      </c>
      <c r="L38" s="31">
        <v>0</v>
      </c>
      <c r="M38" s="21">
        <v>0</v>
      </c>
      <c r="N38" s="31">
        <v>0</v>
      </c>
      <c r="O38" s="38">
        <v>120000</v>
      </c>
      <c r="P38" s="31">
        <v>6000</v>
      </c>
      <c r="Q38" s="12"/>
      <c r="R38" s="31"/>
      <c r="S38" s="12"/>
      <c r="T38" s="31"/>
      <c r="U38" s="38"/>
      <c r="V38" s="31"/>
      <c r="W38" s="38"/>
      <c r="X38" s="31"/>
      <c r="Y38" s="21">
        <f t="shared" si="3"/>
        <v>120000</v>
      </c>
      <c r="Z38" s="22">
        <f t="shared" si="2"/>
        <v>6000</v>
      </c>
    </row>
    <row r="39" spans="1:109" ht="30" customHeight="1">
      <c r="A39" s="6"/>
      <c r="B39" s="6"/>
      <c r="C39" s="6"/>
      <c r="D39" s="7"/>
      <c r="E39" s="6"/>
      <c r="F39" s="21"/>
      <c r="G39" s="21"/>
      <c r="H39" s="31"/>
      <c r="I39" s="21"/>
      <c r="J39" s="31"/>
      <c r="K39" s="21"/>
      <c r="L39" s="31"/>
      <c r="M39" s="21"/>
      <c r="N39" s="31"/>
      <c r="O39" s="21"/>
      <c r="P39" s="31"/>
      <c r="Q39" s="12"/>
      <c r="R39" s="31"/>
      <c r="S39" s="12"/>
      <c r="T39" s="31"/>
      <c r="U39" s="38"/>
      <c r="V39" s="31"/>
      <c r="W39" s="21"/>
      <c r="X39" s="31"/>
      <c r="Y39" s="21">
        <f t="shared" si="3"/>
        <v>0</v>
      </c>
      <c r="Z39" s="22">
        <f t="shared" si="2"/>
        <v>0</v>
      </c>
    </row>
    <row r="40" spans="1:109" s="19" customFormat="1" ht="30" customHeight="1">
      <c r="A40" s="23">
        <v>5</v>
      </c>
      <c r="B40" s="113" t="s">
        <v>27</v>
      </c>
      <c r="C40" s="114"/>
      <c r="D40" s="30" t="s">
        <v>65</v>
      </c>
      <c r="E40" s="23"/>
      <c r="F40" s="25">
        <f>F41+F42</f>
        <v>2500</v>
      </c>
      <c r="G40" s="25">
        <f t="shared" ref="G40:Y40" si="6">G41+G42</f>
        <v>0</v>
      </c>
      <c r="H40" s="25">
        <f t="shared" si="6"/>
        <v>2500</v>
      </c>
      <c r="I40" s="25">
        <f t="shared" si="6"/>
        <v>0</v>
      </c>
      <c r="J40" s="25">
        <f t="shared" si="6"/>
        <v>0</v>
      </c>
      <c r="K40" s="25">
        <f t="shared" si="6"/>
        <v>0</v>
      </c>
      <c r="L40" s="25">
        <f t="shared" si="6"/>
        <v>0</v>
      </c>
      <c r="M40" s="25">
        <f t="shared" si="6"/>
        <v>0</v>
      </c>
      <c r="N40" s="25">
        <f t="shared" si="6"/>
        <v>0</v>
      </c>
      <c r="O40" s="25">
        <f t="shared" si="6"/>
        <v>0</v>
      </c>
      <c r="P40" s="25">
        <f t="shared" si="6"/>
        <v>0</v>
      </c>
      <c r="Q40" s="25">
        <f t="shared" si="6"/>
        <v>0</v>
      </c>
      <c r="R40" s="25">
        <f t="shared" si="6"/>
        <v>0</v>
      </c>
      <c r="S40" s="25"/>
      <c r="T40" s="25"/>
      <c r="U40" s="25">
        <f t="shared" si="6"/>
        <v>0</v>
      </c>
      <c r="V40" s="25">
        <f t="shared" si="6"/>
        <v>0</v>
      </c>
      <c r="W40" s="25">
        <f t="shared" si="6"/>
        <v>0</v>
      </c>
      <c r="X40" s="25">
        <f t="shared" si="6"/>
        <v>0</v>
      </c>
      <c r="Y40" s="25">
        <f t="shared" si="6"/>
        <v>2500</v>
      </c>
      <c r="Z40" s="25">
        <f>Z41+Z42</f>
        <v>2500</v>
      </c>
    </row>
    <row r="41" spans="1:109" ht="30" customHeight="1">
      <c r="A41" s="6"/>
      <c r="B41" s="8"/>
      <c r="C41" s="6">
        <v>4000240</v>
      </c>
      <c r="D41" s="7" t="s">
        <v>66</v>
      </c>
      <c r="E41" s="6" t="s">
        <v>14</v>
      </c>
      <c r="F41" s="21">
        <v>2500</v>
      </c>
      <c r="G41" s="21"/>
      <c r="H41" s="31">
        <v>2500</v>
      </c>
      <c r="I41" s="21">
        <v>0</v>
      </c>
      <c r="J41" s="31">
        <v>0</v>
      </c>
      <c r="K41" s="21">
        <v>0</v>
      </c>
      <c r="L41" s="31">
        <v>0</v>
      </c>
      <c r="M41" s="21">
        <v>0</v>
      </c>
      <c r="N41" s="31">
        <v>0</v>
      </c>
      <c r="O41" s="21">
        <v>0</v>
      </c>
      <c r="P41" s="31">
        <v>0</v>
      </c>
      <c r="Q41" s="12"/>
      <c r="R41" s="31"/>
      <c r="S41" s="12"/>
      <c r="T41" s="31"/>
      <c r="U41" s="21"/>
      <c r="V41" s="31"/>
      <c r="W41" s="21">
        <v>0</v>
      </c>
      <c r="X41" s="31">
        <v>0</v>
      </c>
      <c r="Y41" s="21">
        <f t="shared" si="3"/>
        <v>2500</v>
      </c>
      <c r="Z41" s="22">
        <f t="shared" si="2"/>
        <v>2500</v>
      </c>
    </row>
    <row r="42" spans="1:109" ht="30" customHeight="1">
      <c r="A42" s="6"/>
      <c r="B42" s="8"/>
      <c r="C42" s="6"/>
      <c r="D42" s="7"/>
      <c r="E42" s="6"/>
      <c r="F42" s="21"/>
      <c r="G42" s="21"/>
      <c r="H42" s="31"/>
      <c r="I42" s="21"/>
      <c r="J42" s="31"/>
      <c r="K42" s="21"/>
      <c r="L42" s="31"/>
      <c r="M42" s="21"/>
      <c r="N42" s="31"/>
      <c r="O42" s="21"/>
      <c r="P42" s="31"/>
      <c r="Q42" s="12"/>
      <c r="R42" s="31"/>
      <c r="S42" s="12"/>
      <c r="T42" s="31"/>
      <c r="U42" s="21"/>
      <c r="V42" s="31"/>
      <c r="W42" s="21"/>
      <c r="X42" s="31"/>
      <c r="Y42" s="21">
        <f t="shared" si="3"/>
        <v>0</v>
      </c>
      <c r="Z42" s="22">
        <f t="shared" si="2"/>
        <v>0</v>
      </c>
    </row>
    <row r="43" spans="1:109" s="19" customFormat="1" ht="33.75" customHeight="1">
      <c r="A43" s="23">
        <v>6</v>
      </c>
      <c r="B43" s="113" t="s">
        <v>25</v>
      </c>
      <c r="C43" s="114"/>
      <c r="D43" s="30" t="s">
        <v>67</v>
      </c>
      <c r="E43" s="23"/>
      <c r="F43" s="25">
        <f>F44+F45</f>
        <v>0</v>
      </c>
      <c r="G43" s="25">
        <f t="shared" ref="G43:Z43" si="7">G44+G45</f>
        <v>0</v>
      </c>
      <c r="H43" s="25">
        <f t="shared" si="7"/>
        <v>0</v>
      </c>
      <c r="I43" s="25">
        <f t="shared" si="7"/>
        <v>5000</v>
      </c>
      <c r="J43" s="25">
        <f t="shared" si="7"/>
        <v>5000</v>
      </c>
      <c r="K43" s="25">
        <f t="shared" si="7"/>
        <v>0</v>
      </c>
      <c r="L43" s="25">
        <f t="shared" si="7"/>
        <v>0</v>
      </c>
      <c r="M43" s="25">
        <f t="shared" si="7"/>
        <v>0</v>
      </c>
      <c r="N43" s="25">
        <f t="shared" si="7"/>
        <v>0</v>
      </c>
      <c r="O43" s="25">
        <f t="shared" si="7"/>
        <v>0</v>
      </c>
      <c r="P43" s="25">
        <f t="shared" si="7"/>
        <v>0</v>
      </c>
      <c r="Q43" s="25">
        <f t="shared" si="7"/>
        <v>0</v>
      </c>
      <c r="R43" s="25">
        <f t="shared" si="7"/>
        <v>0</v>
      </c>
      <c r="S43" s="25"/>
      <c r="T43" s="25"/>
      <c r="U43" s="25">
        <f t="shared" si="7"/>
        <v>0</v>
      </c>
      <c r="V43" s="25">
        <f t="shared" si="7"/>
        <v>0</v>
      </c>
      <c r="W43" s="25">
        <f t="shared" si="7"/>
        <v>0</v>
      </c>
      <c r="X43" s="25">
        <f t="shared" si="7"/>
        <v>0</v>
      </c>
      <c r="Y43" s="25">
        <f t="shared" si="7"/>
        <v>5000</v>
      </c>
      <c r="Z43" s="25">
        <f t="shared" si="7"/>
        <v>5000</v>
      </c>
    </row>
    <row r="44" spans="1:109" ht="30" customHeight="1">
      <c r="A44" s="6"/>
      <c r="B44" s="8"/>
      <c r="C44" s="6"/>
      <c r="D44" s="7" t="s">
        <v>68</v>
      </c>
      <c r="E44" s="6" t="s">
        <v>69</v>
      </c>
      <c r="F44" s="21">
        <v>0</v>
      </c>
      <c r="G44" s="21"/>
      <c r="H44" s="31">
        <v>0</v>
      </c>
      <c r="I44" s="21">
        <v>5000</v>
      </c>
      <c r="J44" s="31">
        <v>5000</v>
      </c>
      <c r="K44" s="21">
        <v>0</v>
      </c>
      <c r="L44" s="31">
        <v>0</v>
      </c>
      <c r="M44" s="21">
        <v>0</v>
      </c>
      <c r="N44" s="31">
        <v>0</v>
      </c>
      <c r="O44" s="21">
        <v>0</v>
      </c>
      <c r="P44" s="31">
        <v>0</v>
      </c>
      <c r="Q44" s="12"/>
      <c r="R44" s="31"/>
      <c r="S44" s="12"/>
      <c r="T44" s="31"/>
      <c r="U44" s="21"/>
      <c r="V44" s="31"/>
      <c r="W44" s="21">
        <v>0</v>
      </c>
      <c r="X44" s="31">
        <v>0</v>
      </c>
      <c r="Y44" s="21">
        <f t="shared" si="3"/>
        <v>5000</v>
      </c>
      <c r="Z44" s="22">
        <f t="shared" si="2"/>
        <v>5000</v>
      </c>
    </row>
    <row r="45" spans="1:109" ht="30" customHeight="1">
      <c r="A45" s="6"/>
      <c r="B45" s="8"/>
      <c r="C45" s="6"/>
      <c r="D45" s="7"/>
      <c r="E45" s="6"/>
      <c r="F45" s="21"/>
      <c r="G45" s="21"/>
      <c r="H45" s="31"/>
      <c r="I45" s="21"/>
      <c r="J45" s="31"/>
      <c r="K45" s="21"/>
      <c r="L45" s="31"/>
      <c r="M45" s="21"/>
      <c r="N45" s="31"/>
      <c r="O45" s="21"/>
      <c r="P45" s="31"/>
      <c r="Q45" s="12"/>
      <c r="R45" s="31"/>
      <c r="S45" s="12"/>
      <c r="T45" s="31"/>
      <c r="U45" s="21"/>
      <c r="V45" s="31"/>
      <c r="W45" s="21"/>
      <c r="X45" s="31"/>
      <c r="Y45" s="21">
        <f t="shared" si="3"/>
        <v>0</v>
      </c>
      <c r="Z45" s="22">
        <f t="shared" si="2"/>
        <v>0</v>
      </c>
    </row>
    <row r="46" spans="1:109" ht="35.25" customHeight="1">
      <c r="A46" s="36">
        <v>7</v>
      </c>
      <c r="B46" s="111" t="s">
        <v>70</v>
      </c>
      <c r="C46" s="112"/>
      <c r="D46" s="35" t="s">
        <v>71</v>
      </c>
      <c r="E46" s="36"/>
      <c r="F46" s="37">
        <f>F47+F48</f>
        <v>45000</v>
      </c>
      <c r="G46" s="37">
        <f t="shared" ref="G46:Z46" si="8">G47+G48</f>
        <v>0</v>
      </c>
      <c r="H46" s="37">
        <f t="shared" si="8"/>
        <v>0</v>
      </c>
      <c r="I46" s="37">
        <f t="shared" si="8"/>
        <v>200000</v>
      </c>
      <c r="J46" s="37">
        <f t="shared" si="8"/>
        <v>200000</v>
      </c>
      <c r="K46" s="37">
        <f t="shared" si="8"/>
        <v>0</v>
      </c>
      <c r="L46" s="37">
        <f t="shared" si="8"/>
        <v>0</v>
      </c>
      <c r="M46" s="37">
        <f t="shared" si="8"/>
        <v>0</v>
      </c>
      <c r="N46" s="37">
        <f t="shared" si="8"/>
        <v>0</v>
      </c>
      <c r="O46" s="37">
        <f t="shared" si="8"/>
        <v>0</v>
      </c>
      <c r="P46" s="37">
        <f t="shared" si="8"/>
        <v>0</v>
      </c>
      <c r="Q46" s="37">
        <f t="shared" si="8"/>
        <v>0</v>
      </c>
      <c r="R46" s="37">
        <f t="shared" si="8"/>
        <v>0</v>
      </c>
      <c r="S46" s="37"/>
      <c r="T46" s="37"/>
      <c r="U46" s="37">
        <f t="shared" si="8"/>
        <v>0</v>
      </c>
      <c r="V46" s="37">
        <f t="shared" si="8"/>
        <v>0</v>
      </c>
      <c r="W46" s="37">
        <f t="shared" si="8"/>
        <v>0</v>
      </c>
      <c r="X46" s="37">
        <f t="shared" si="8"/>
        <v>0</v>
      </c>
      <c r="Y46" s="37">
        <f t="shared" si="8"/>
        <v>245000</v>
      </c>
      <c r="Z46" s="37">
        <f t="shared" si="8"/>
        <v>200000</v>
      </c>
    </row>
    <row r="47" spans="1:109" ht="36" customHeight="1">
      <c r="A47" s="6"/>
      <c r="B47" s="8"/>
      <c r="C47" s="6"/>
      <c r="D47" s="39" t="s">
        <v>72</v>
      </c>
      <c r="E47" s="6" t="s">
        <v>4</v>
      </c>
      <c r="F47" s="21">
        <v>0</v>
      </c>
      <c r="G47" s="21"/>
      <c r="H47" s="31">
        <v>0</v>
      </c>
      <c r="I47" s="21">
        <v>200000</v>
      </c>
      <c r="J47" s="31">
        <v>200000</v>
      </c>
      <c r="K47" s="21">
        <v>0</v>
      </c>
      <c r="L47" s="31">
        <v>0</v>
      </c>
      <c r="M47" s="21">
        <v>0</v>
      </c>
      <c r="N47" s="31">
        <v>0</v>
      </c>
      <c r="O47" s="21">
        <v>0</v>
      </c>
      <c r="P47" s="31">
        <v>0</v>
      </c>
      <c r="Q47" s="12"/>
      <c r="R47" s="31"/>
      <c r="S47" s="12"/>
      <c r="T47" s="31"/>
      <c r="U47" s="21"/>
      <c r="V47" s="31"/>
      <c r="W47" s="21">
        <v>0</v>
      </c>
      <c r="X47" s="31">
        <v>0</v>
      </c>
      <c r="Y47" s="21">
        <f t="shared" si="3"/>
        <v>200000</v>
      </c>
      <c r="Z47" s="22">
        <f t="shared" si="2"/>
        <v>200000</v>
      </c>
    </row>
    <row r="48" spans="1:109" ht="36" customHeight="1">
      <c r="A48" s="6"/>
      <c r="B48" s="8"/>
      <c r="C48" s="6"/>
      <c r="D48" s="39" t="s">
        <v>73</v>
      </c>
      <c r="E48" s="6" t="s">
        <v>10</v>
      </c>
      <c r="F48" s="21">
        <v>45000</v>
      </c>
      <c r="G48" s="21"/>
      <c r="H48" s="31">
        <v>0</v>
      </c>
      <c r="I48" s="21">
        <v>0</v>
      </c>
      <c r="J48" s="31">
        <v>0</v>
      </c>
      <c r="K48" s="21">
        <v>0</v>
      </c>
      <c r="L48" s="31">
        <v>0</v>
      </c>
      <c r="M48" s="21">
        <v>0</v>
      </c>
      <c r="N48" s="31">
        <v>0</v>
      </c>
      <c r="O48" s="21">
        <v>0</v>
      </c>
      <c r="P48" s="31">
        <v>0</v>
      </c>
      <c r="Q48" s="12"/>
      <c r="R48" s="31"/>
      <c r="S48" s="12"/>
      <c r="T48" s="31"/>
      <c r="U48" s="21"/>
      <c r="V48" s="31"/>
      <c r="W48" s="21">
        <v>0</v>
      </c>
      <c r="X48" s="31">
        <v>0</v>
      </c>
      <c r="Y48" s="21">
        <f t="shared" si="3"/>
        <v>45000</v>
      </c>
      <c r="Z48" s="22">
        <f t="shared" si="2"/>
        <v>0</v>
      </c>
    </row>
    <row r="49" spans="1:26" ht="30" customHeight="1">
      <c r="A49" s="40">
        <v>8</v>
      </c>
      <c r="B49" s="111" t="s">
        <v>74</v>
      </c>
      <c r="C49" s="112"/>
      <c r="D49" s="41" t="s">
        <v>75</v>
      </c>
      <c r="E49" s="40"/>
      <c r="F49" s="42">
        <f>F50</f>
        <v>366541</v>
      </c>
      <c r="G49" s="42">
        <f t="shared" ref="G49:Y49" si="9">G50</f>
        <v>0</v>
      </c>
      <c r="H49" s="42">
        <f t="shared" si="9"/>
        <v>366541</v>
      </c>
      <c r="I49" s="42">
        <f t="shared" si="9"/>
        <v>133459</v>
      </c>
      <c r="J49" s="42">
        <f t="shared" si="9"/>
        <v>133459</v>
      </c>
      <c r="K49" s="42">
        <f t="shared" si="9"/>
        <v>0</v>
      </c>
      <c r="L49" s="42">
        <f t="shared" si="9"/>
        <v>0</v>
      </c>
      <c r="M49" s="42">
        <f t="shared" si="9"/>
        <v>0</v>
      </c>
      <c r="N49" s="42">
        <f t="shared" si="9"/>
        <v>0</v>
      </c>
      <c r="O49" s="42">
        <f t="shared" si="9"/>
        <v>0</v>
      </c>
      <c r="P49" s="42">
        <f t="shared" si="9"/>
        <v>0</v>
      </c>
      <c r="Q49" s="42">
        <f t="shared" si="9"/>
        <v>0</v>
      </c>
      <c r="R49" s="42">
        <f t="shared" si="9"/>
        <v>0</v>
      </c>
      <c r="S49" s="42"/>
      <c r="T49" s="42"/>
      <c r="U49" s="42">
        <f t="shared" si="9"/>
        <v>0</v>
      </c>
      <c r="V49" s="42">
        <f t="shared" si="9"/>
        <v>0</v>
      </c>
      <c r="W49" s="42">
        <f t="shared" si="9"/>
        <v>0</v>
      </c>
      <c r="X49" s="42">
        <f t="shared" si="9"/>
        <v>0</v>
      </c>
      <c r="Y49" s="42">
        <f t="shared" si="9"/>
        <v>500000</v>
      </c>
      <c r="Z49" s="37">
        <f>Z50</f>
        <v>500000</v>
      </c>
    </row>
    <row r="50" spans="1:26" ht="30" customHeight="1">
      <c r="A50" s="6"/>
      <c r="B50" s="8"/>
      <c r="C50" s="6">
        <v>4010377</v>
      </c>
      <c r="D50" s="7" t="s">
        <v>75</v>
      </c>
      <c r="E50" s="6" t="s">
        <v>14</v>
      </c>
      <c r="F50" s="22">
        <v>366541</v>
      </c>
      <c r="G50" s="21"/>
      <c r="H50" s="31">
        <v>366541</v>
      </c>
      <c r="I50" s="21">
        <v>133459</v>
      </c>
      <c r="J50" s="31">
        <v>133459</v>
      </c>
      <c r="K50" s="21"/>
      <c r="L50" s="31"/>
      <c r="M50" s="21"/>
      <c r="N50" s="31"/>
      <c r="O50" s="21"/>
      <c r="P50" s="31"/>
      <c r="Q50" s="12"/>
      <c r="R50" s="31"/>
      <c r="S50" s="12"/>
      <c r="T50" s="31"/>
      <c r="U50" s="21"/>
      <c r="V50" s="31"/>
      <c r="W50" s="21"/>
      <c r="X50" s="31"/>
      <c r="Y50" s="21">
        <f t="shared" si="3"/>
        <v>500000</v>
      </c>
      <c r="Z50" s="22">
        <f t="shared" si="2"/>
        <v>500000</v>
      </c>
    </row>
    <row r="51" spans="1:26" ht="30" customHeight="1">
      <c r="A51" s="40">
        <v>10</v>
      </c>
      <c r="B51" s="111" t="s">
        <v>76</v>
      </c>
      <c r="C51" s="112"/>
      <c r="D51" s="43" t="s">
        <v>77</v>
      </c>
      <c r="E51" s="40"/>
      <c r="F51" s="42">
        <f>F52</f>
        <v>238000</v>
      </c>
      <c r="G51" s="42">
        <f t="shared" ref="G51:X51" si="10">G52</f>
        <v>0</v>
      </c>
      <c r="H51" s="42">
        <f t="shared" si="10"/>
        <v>0</v>
      </c>
      <c r="I51" s="42">
        <f t="shared" si="10"/>
        <v>0</v>
      </c>
      <c r="J51" s="42">
        <f t="shared" si="10"/>
        <v>0</v>
      </c>
      <c r="K51" s="42">
        <f t="shared" si="10"/>
        <v>0</v>
      </c>
      <c r="L51" s="42">
        <f t="shared" si="10"/>
        <v>0</v>
      </c>
      <c r="M51" s="42">
        <f t="shared" si="10"/>
        <v>0</v>
      </c>
      <c r="N51" s="42">
        <f t="shared" si="10"/>
        <v>0</v>
      </c>
      <c r="O51" s="42">
        <f t="shared" si="10"/>
        <v>0</v>
      </c>
      <c r="P51" s="42">
        <f t="shared" si="10"/>
        <v>0</v>
      </c>
      <c r="Q51" s="42">
        <f t="shared" si="10"/>
        <v>0</v>
      </c>
      <c r="R51" s="42">
        <f t="shared" si="10"/>
        <v>0</v>
      </c>
      <c r="S51" s="42"/>
      <c r="T51" s="42"/>
      <c r="U51" s="42">
        <f t="shared" ref="U51:V51" si="11">U52</f>
        <v>0</v>
      </c>
      <c r="V51" s="42">
        <f t="shared" si="11"/>
        <v>0</v>
      </c>
      <c r="W51" s="42">
        <f t="shared" si="10"/>
        <v>0</v>
      </c>
      <c r="X51" s="42">
        <f t="shared" si="10"/>
        <v>0</v>
      </c>
      <c r="Y51" s="42">
        <f>F51+I51+K51+M51+O51+W51</f>
        <v>238000</v>
      </c>
      <c r="Z51" s="42">
        <f>Z52</f>
        <v>0</v>
      </c>
    </row>
    <row r="52" spans="1:26" ht="30" customHeight="1">
      <c r="A52" s="6"/>
      <c r="B52" s="6"/>
      <c r="C52" s="6">
        <v>4010383</v>
      </c>
      <c r="D52" s="7" t="s">
        <v>78</v>
      </c>
      <c r="E52" s="6" t="s">
        <v>14</v>
      </c>
      <c r="F52" s="22">
        <v>238000</v>
      </c>
      <c r="G52" s="21"/>
      <c r="H52" s="31"/>
      <c r="I52" s="21"/>
      <c r="J52" s="31"/>
      <c r="K52" s="21"/>
      <c r="L52" s="31"/>
      <c r="M52" s="21"/>
      <c r="N52" s="31"/>
      <c r="O52" s="21"/>
      <c r="P52" s="31"/>
      <c r="Q52" s="12"/>
      <c r="R52" s="31"/>
      <c r="S52" s="12"/>
      <c r="T52" s="31"/>
      <c r="U52" s="21"/>
      <c r="V52" s="31"/>
      <c r="W52" s="21"/>
      <c r="X52" s="31"/>
      <c r="Y52" s="21">
        <f t="shared" si="3"/>
        <v>238000</v>
      </c>
      <c r="Z52" s="22">
        <f>H52+J52+L52+N52+P52+X52+V52+R52+T52</f>
        <v>0</v>
      </c>
    </row>
    <row r="53" spans="1:26" ht="30" customHeight="1">
      <c r="A53" s="6">
        <v>9</v>
      </c>
      <c r="B53" s="119" t="s">
        <v>79</v>
      </c>
      <c r="C53" s="120"/>
      <c r="D53" s="43" t="s">
        <v>31</v>
      </c>
      <c r="E53" s="43"/>
      <c r="F53" s="44">
        <f>F54</f>
        <v>0</v>
      </c>
      <c r="G53" s="44">
        <f t="shared" ref="G53:X53" si="12">G54</f>
        <v>0</v>
      </c>
      <c r="H53" s="44">
        <f t="shared" si="12"/>
        <v>0</v>
      </c>
      <c r="I53" s="44">
        <f t="shared" si="12"/>
        <v>0</v>
      </c>
      <c r="J53" s="44">
        <f t="shared" si="12"/>
        <v>0</v>
      </c>
      <c r="K53" s="44">
        <f t="shared" si="12"/>
        <v>0</v>
      </c>
      <c r="L53" s="44">
        <f t="shared" si="12"/>
        <v>0</v>
      </c>
      <c r="M53" s="44">
        <f t="shared" si="12"/>
        <v>0</v>
      </c>
      <c r="N53" s="44">
        <f t="shared" si="12"/>
        <v>0</v>
      </c>
      <c r="O53" s="44">
        <f t="shared" si="12"/>
        <v>0</v>
      </c>
      <c r="P53" s="44">
        <f t="shared" si="12"/>
        <v>0</v>
      </c>
      <c r="Q53" s="44">
        <f t="shared" si="12"/>
        <v>50000</v>
      </c>
      <c r="R53" s="44">
        <f>R54</f>
        <v>50000</v>
      </c>
      <c r="S53" s="44"/>
      <c r="T53" s="44"/>
      <c r="U53" s="44">
        <f t="shared" si="12"/>
        <v>0</v>
      </c>
      <c r="V53" s="44">
        <f t="shared" si="12"/>
        <v>0</v>
      </c>
      <c r="W53" s="44">
        <f t="shared" si="12"/>
        <v>0</v>
      </c>
      <c r="X53" s="44">
        <f t="shared" si="12"/>
        <v>0</v>
      </c>
      <c r="Y53" s="21">
        <f t="shared" si="3"/>
        <v>50000</v>
      </c>
      <c r="Z53" s="42">
        <f>Z54</f>
        <v>50000</v>
      </c>
    </row>
    <row r="54" spans="1:26" ht="30" customHeight="1" thickBot="1">
      <c r="A54" s="6"/>
      <c r="B54" s="8"/>
      <c r="C54" s="9">
        <v>4000682</v>
      </c>
      <c r="D54" s="7" t="s">
        <v>80</v>
      </c>
      <c r="E54" s="6" t="s">
        <v>3</v>
      </c>
      <c r="F54" s="32"/>
      <c r="G54" s="21"/>
      <c r="H54" s="31"/>
      <c r="I54" s="21"/>
      <c r="J54" s="31"/>
      <c r="K54" s="21"/>
      <c r="L54" s="31"/>
      <c r="M54" s="21"/>
      <c r="N54" s="31"/>
      <c r="O54" s="21"/>
      <c r="P54" s="31"/>
      <c r="Q54" s="45">
        <v>50000</v>
      </c>
      <c r="R54" s="31">
        <v>50000</v>
      </c>
      <c r="S54" s="12"/>
      <c r="T54" s="31"/>
      <c r="U54" s="21"/>
      <c r="V54" s="31"/>
      <c r="W54" s="21"/>
      <c r="X54" s="31"/>
      <c r="Y54" s="21">
        <f t="shared" si="3"/>
        <v>50000</v>
      </c>
      <c r="Z54" s="22">
        <f>H54+J54+L54+N54+P54+X54+V54+R54</f>
        <v>50000</v>
      </c>
    </row>
    <row r="55" spans="1:26" ht="30" customHeight="1" thickBot="1">
      <c r="A55" s="108" t="s">
        <v>13</v>
      </c>
      <c r="B55" s="109"/>
      <c r="C55" s="109"/>
      <c r="D55" s="109"/>
      <c r="E55" s="110"/>
      <c r="F55" s="46">
        <f t="shared" ref="F55:Z55" si="13">F10+F12+F22+F37+F40+F43+F46+F49+F51+F53</f>
        <v>929041</v>
      </c>
      <c r="G55" s="47">
        <f t="shared" si="13"/>
        <v>33000</v>
      </c>
      <c r="H55" s="47">
        <f t="shared" si="13"/>
        <v>606041</v>
      </c>
      <c r="I55" s="46">
        <f t="shared" si="13"/>
        <v>526459</v>
      </c>
      <c r="J55" s="47">
        <f t="shared" si="13"/>
        <v>526459</v>
      </c>
      <c r="K55" s="46">
        <f t="shared" si="13"/>
        <v>149000</v>
      </c>
      <c r="L55" s="47">
        <f t="shared" si="13"/>
        <v>149000</v>
      </c>
      <c r="M55" s="46">
        <f t="shared" si="13"/>
        <v>116000</v>
      </c>
      <c r="N55" s="47">
        <f t="shared" si="13"/>
        <v>16000</v>
      </c>
      <c r="O55" s="46">
        <f t="shared" si="13"/>
        <v>135000</v>
      </c>
      <c r="P55" s="47">
        <f t="shared" si="13"/>
        <v>6000</v>
      </c>
      <c r="Q55" s="46">
        <f t="shared" si="13"/>
        <v>250000</v>
      </c>
      <c r="R55" s="47">
        <f t="shared" si="13"/>
        <v>250000</v>
      </c>
      <c r="S55" s="46">
        <f t="shared" si="13"/>
        <v>50000</v>
      </c>
      <c r="T55" s="47">
        <f t="shared" si="13"/>
        <v>50000</v>
      </c>
      <c r="U55" s="46">
        <f t="shared" si="13"/>
        <v>80000</v>
      </c>
      <c r="V55" s="47">
        <f t="shared" si="13"/>
        <v>80000</v>
      </c>
      <c r="W55" s="46">
        <f t="shared" si="13"/>
        <v>700000</v>
      </c>
      <c r="X55" s="47">
        <f t="shared" si="13"/>
        <v>700000</v>
      </c>
      <c r="Y55" s="48">
        <f t="shared" si="13"/>
        <v>2935500</v>
      </c>
      <c r="Z55" s="51">
        <f t="shared" si="13"/>
        <v>2416500</v>
      </c>
    </row>
    <row r="56" spans="1:26" ht="30" customHeight="1">
      <c r="A56" s="49"/>
      <c r="B56" s="49"/>
      <c r="C56" s="49"/>
      <c r="D56" s="49"/>
      <c r="E56" s="49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</sheetData>
  <mergeCells count="41">
    <mergeCell ref="W7:X7"/>
    <mergeCell ref="F8:F9"/>
    <mergeCell ref="K8:L8"/>
    <mergeCell ref="M8:M9"/>
    <mergeCell ref="U7:V7"/>
    <mergeCell ref="A4:Z4"/>
    <mergeCell ref="Y5:Z5"/>
    <mergeCell ref="A6:A9"/>
    <mergeCell ref="B6:B9"/>
    <mergeCell ref="C6:C9"/>
    <mergeCell ref="D6:D9"/>
    <mergeCell ref="E6:E9"/>
    <mergeCell ref="F6:P6"/>
    <mergeCell ref="Y6:Y9"/>
    <mergeCell ref="Z6:Z9"/>
    <mergeCell ref="U8:U9"/>
    <mergeCell ref="W8:W9"/>
    <mergeCell ref="X8:X9"/>
    <mergeCell ref="Q7:R7"/>
    <mergeCell ref="S7:T7"/>
    <mergeCell ref="B10:C10"/>
    <mergeCell ref="B12:C12"/>
    <mergeCell ref="B53:C53"/>
    <mergeCell ref="B22:C22"/>
    <mergeCell ref="N8:N9"/>
    <mergeCell ref="O8:O9"/>
    <mergeCell ref="P8:P9"/>
    <mergeCell ref="F7:H7"/>
    <mergeCell ref="I7:L7"/>
    <mergeCell ref="M7:N7"/>
    <mergeCell ref="O7:P7"/>
    <mergeCell ref="G8:G9"/>
    <mergeCell ref="H8:H9"/>
    <mergeCell ref="I8:J8"/>
    <mergeCell ref="A55:E55"/>
    <mergeCell ref="B37:C37"/>
    <mergeCell ref="B40:C40"/>
    <mergeCell ref="B43:C43"/>
    <mergeCell ref="B46:C46"/>
    <mergeCell ref="B49:C49"/>
    <mergeCell ref="B51:C51"/>
  </mergeCells>
  <pageMargins left="0.7" right="0.7" top="0.75" bottom="0.75" header="0.3" footer="0.3"/>
  <pageSetup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2228A-9483-4759-AB17-7792B37A8982}">
  <dimension ref="A1:M80"/>
  <sheetViews>
    <sheetView rightToLeft="1" tabSelected="1" topLeftCell="A67" workbookViewId="0">
      <selection activeCell="C80" sqref="C80"/>
    </sheetView>
  </sheetViews>
  <sheetFormatPr defaultRowHeight="15"/>
  <cols>
    <col min="1" max="1" width="18" style="101" customWidth="1"/>
    <col min="2" max="2" width="13.125" style="101" customWidth="1"/>
    <col min="3" max="3" width="39.75" style="101" customWidth="1"/>
    <col min="4" max="4" width="22" style="101" customWidth="1"/>
    <col min="5" max="5" width="14.625" style="62" customWidth="1"/>
    <col min="6" max="6" width="18.375" style="62" customWidth="1"/>
    <col min="7" max="7" width="17.25" customWidth="1"/>
  </cols>
  <sheetData>
    <row r="1" spans="1:6" ht="41.25" customHeight="1" thickTop="1">
      <c r="A1" s="140" t="s">
        <v>105</v>
      </c>
      <c r="B1" s="141"/>
      <c r="C1" s="141"/>
      <c r="D1" s="142"/>
    </row>
    <row r="2" spans="1:6">
      <c r="A2" s="63" t="s">
        <v>106</v>
      </c>
      <c r="B2" s="143" t="s">
        <v>107</v>
      </c>
      <c r="C2" s="143"/>
      <c r="D2" s="64" t="s">
        <v>21</v>
      </c>
      <c r="E2"/>
      <c r="F2"/>
    </row>
    <row r="3" spans="1:6" ht="30">
      <c r="A3" s="65" t="s">
        <v>108</v>
      </c>
      <c r="B3" s="66" t="s">
        <v>109</v>
      </c>
      <c r="C3" s="67" t="s">
        <v>110</v>
      </c>
      <c r="D3" s="68" t="s">
        <v>84</v>
      </c>
      <c r="E3"/>
      <c r="F3"/>
    </row>
    <row r="4" spans="1:6" ht="21">
      <c r="A4" s="69"/>
      <c r="B4" s="70"/>
      <c r="C4" s="71" t="s">
        <v>103</v>
      </c>
      <c r="D4" s="72">
        <f>D5+D22+D60+D68</f>
        <v>475939</v>
      </c>
      <c r="E4"/>
      <c r="F4"/>
    </row>
    <row r="5" spans="1:6" s="75" customFormat="1" ht="18.75">
      <c r="A5" s="144" t="s">
        <v>111</v>
      </c>
      <c r="B5" s="73">
        <v>10000</v>
      </c>
      <c r="C5" s="74" t="s">
        <v>112</v>
      </c>
      <c r="D5" s="106">
        <f>D6+D11</f>
        <v>237224</v>
      </c>
    </row>
    <row r="6" spans="1:6" s="75" customFormat="1" ht="15.75">
      <c r="A6" s="144"/>
      <c r="B6" s="76">
        <v>10100</v>
      </c>
      <c r="C6" s="77" t="s">
        <v>113</v>
      </c>
      <c r="D6" s="104">
        <f>D7+D8+D9+D10</f>
        <v>116229</v>
      </c>
    </row>
    <row r="7" spans="1:6" s="75" customFormat="1">
      <c r="A7" s="144"/>
      <c r="B7" s="79"/>
      <c r="C7" s="80" t="s">
        <v>114</v>
      </c>
      <c r="D7" s="107">
        <v>85405</v>
      </c>
    </row>
    <row r="8" spans="1:6" ht="30">
      <c r="A8" s="144"/>
      <c r="B8" s="81"/>
      <c r="C8" s="80" t="s">
        <v>115</v>
      </c>
      <c r="D8" s="107">
        <v>8990</v>
      </c>
      <c r="E8"/>
      <c r="F8"/>
    </row>
    <row r="9" spans="1:6">
      <c r="A9" s="144"/>
      <c r="B9" s="81"/>
      <c r="C9" s="80" t="s">
        <v>116</v>
      </c>
      <c r="D9" s="107">
        <v>13253</v>
      </c>
      <c r="E9"/>
      <c r="F9"/>
    </row>
    <row r="10" spans="1:6">
      <c r="A10" s="144"/>
      <c r="B10" s="81"/>
      <c r="C10" s="80" t="s">
        <v>117</v>
      </c>
      <c r="D10" s="107">
        <v>8581</v>
      </c>
      <c r="E10"/>
      <c r="F10"/>
    </row>
    <row r="11" spans="1:6" ht="15.75">
      <c r="A11" s="144"/>
      <c r="B11" s="76">
        <v>10200</v>
      </c>
      <c r="C11" s="77" t="s">
        <v>118</v>
      </c>
      <c r="D11" s="104">
        <f t="shared" ref="D11" si="0">D12+D13+D14+D15+D16+D17+D18+D19+D20+D21</f>
        <v>120995</v>
      </c>
      <c r="E11"/>
      <c r="F11"/>
    </row>
    <row r="12" spans="1:6">
      <c r="A12" s="144"/>
      <c r="B12" s="81"/>
      <c r="C12" s="82" t="s">
        <v>119</v>
      </c>
      <c r="D12" s="83">
        <v>3724</v>
      </c>
      <c r="E12"/>
      <c r="F12"/>
    </row>
    <row r="13" spans="1:6">
      <c r="A13" s="144"/>
      <c r="B13" s="81"/>
      <c r="C13" s="82" t="s">
        <v>120</v>
      </c>
      <c r="D13" s="83">
        <v>19919</v>
      </c>
      <c r="E13"/>
      <c r="F13"/>
    </row>
    <row r="14" spans="1:6">
      <c r="A14" s="144"/>
      <c r="B14" s="81"/>
      <c r="C14" s="82" t="s">
        <v>121</v>
      </c>
      <c r="D14" s="84">
        <v>1031</v>
      </c>
      <c r="E14"/>
      <c r="F14"/>
    </row>
    <row r="15" spans="1:6">
      <c r="A15" s="144"/>
      <c r="B15" s="81"/>
      <c r="C15" s="82" t="s">
        <v>122</v>
      </c>
      <c r="D15" s="84">
        <v>3922</v>
      </c>
      <c r="E15"/>
      <c r="F15"/>
    </row>
    <row r="16" spans="1:6">
      <c r="A16" s="144"/>
      <c r="B16" s="81"/>
      <c r="C16" s="82" t="s">
        <v>123</v>
      </c>
      <c r="D16" s="84">
        <v>10009</v>
      </c>
      <c r="E16"/>
      <c r="F16"/>
    </row>
    <row r="17" spans="1:6">
      <c r="A17" s="144"/>
      <c r="B17" s="81"/>
      <c r="C17" s="82" t="s">
        <v>124</v>
      </c>
      <c r="D17" s="84">
        <v>14888</v>
      </c>
      <c r="E17"/>
      <c r="F17"/>
    </row>
    <row r="18" spans="1:6">
      <c r="A18" s="144"/>
      <c r="B18" s="81"/>
      <c r="C18" s="82" t="s">
        <v>125</v>
      </c>
      <c r="D18" s="84">
        <v>23106</v>
      </c>
      <c r="E18"/>
      <c r="F18"/>
    </row>
    <row r="19" spans="1:6">
      <c r="A19" s="144"/>
      <c r="B19" s="81"/>
      <c r="C19" s="82" t="s">
        <v>126</v>
      </c>
      <c r="D19" s="84">
        <v>32472</v>
      </c>
      <c r="E19"/>
      <c r="F19"/>
    </row>
    <row r="20" spans="1:6">
      <c r="A20" s="144"/>
      <c r="B20" s="81"/>
      <c r="C20" s="82" t="s">
        <v>127</v>
      </c>
      <c r="D20" s="84">
        <v>934</v>
      </c>
      <c r="E20"/>
      <c r="F20"/>
    </row>
    <row r="21" spans="1:6">
      <c r="A21" s="144"/>
      <c r="B21" s="81"/>
      <c r="C21" s="82" t="s">
        <v>128</v>
      </c>
      <c r="D21" s="84">
        <v>10990</v>
      </c>
      <c r="E21"/>
      <c r="F21"/>
    </row>
    <row r="22" spans="1:6" ht="18.75">
      <c r="A22" s="144" t="s">
        <v>129</v>
      </c>
      <c r="B22" s="85">
        <v>200000</v>
      </c>
      <c r="C22" s="74" t="s">
        <v>130</v>
      </c>
      <c r="D22" s="86">
        <f>D23+D26+D35+D39+D44+D48+D52+D56</f>
        <v>84681</v>
      </c>
      <c r="E22"/>
      <c r="F22"/>
    </row>
    <row r="23" spans="1:6" ht="15.75">
      <c r="A23" s="144"/>
      <c r="B23" s="76">
        <v>20100</v>
      </c>
      <c r="C23" s="77" t="s">
        <v>131</v>
      </c>
      <c r="D23" s="78">
        <f>D24+D25</f>
        <v>2717</v>
      </c>
      <c r="E23"/>
      <c r="F23"/>
    </row>
    <row r="24" spans="1:6" ht="15.75">
      <c r="A24" s="144"/>
      <c r="B24" s="81"/>
      <c r="C24" s="82" t="s">
        <v>132</v>
      </c>
      <c r="D24" s="87">
        <v>1717</v>
      </c>
      <c r="E24"/>
      <c r="F24"/>
    </row>
    <row r="25" spans="1:6" ht="15.75">
      <c r="A25" s="144"/>
      <c r="B25" s="81"/>
      <c r="C25" s="82" t="s">
        <v>133</v>
      </c>
      <c r="D25" s="87">
        <v>1000</v>
      </c>
      <c r="E25"/>
      <c r="F25"/>
    </row>
    <row r="26" spans="1:6" ht="15.75">
      <c r="A26" s="144"/>
      <c r="B26" s="76">
        <v>20200</v>
      </c>
      <c r="C26" s="77" t="s">
        <v>134</v>
      </c>
      <c r="D26" s="104">
        <f>D27+D28+D29+D30+D31+D32+D33+D34</f>
        <v>67286</v>
      </c>
      <c r="E26"/>
      <c r="F26"/>
    </row>
    <row r="27" spans="1:6" ht="30">
      <c r="A27" s="144"/>
      <c r="B27" s="81"/>
      <c r="C27" s="82" t="s">
        <v>135</v>
      </c>
      <c r="D27" s="87">
        <v>27862</v>
      </c>
      <c r="E27"/>
      <c r="F27"/>
    </row>
    <row r="28" spans="1:6" ht="15.75">
      <c r="A28" s="144"/>
      <c r="B28" s="81"/>
      <c r="C28" s="82" t="s">
        <v>136</v>
      </c>
      <c r="D28" s="87">
        <v>400</v>
      </c>
      <c r="E28"/>
      <c r="F28"/>
    </row>
    <row r="29" spans="1:6" ht="15.75">
      <c r="A29" s="144"/>
      <c r="B29" s="81"/>
      <c r="C29" s="82" t="s">
        <v>137</v>
      </c>
      <c r="D29" s="87">
        <v>16113</v>
      </c>
      <c r="E29"/>
      <c r="F29"/>
    </row>
    <row r="30" spans="1:6" ht="15.75">
      <c r="A30" s="144"/>
      <c r="B30" s="81"/>
      <c r="C30" s="82" t="s">
        <v>138</v>
      </c>
      <c r="D30" s="87">
        <v>12780</v>
      </c>
      <c r="E30"/>
      <c r="F30"/>
    </row>
    <row r="31" spans="1:6" ht="15.75">
      <c r="A31" s="144"/>
      <c r="B31" s="81"/>
      <c r="C31" s="82" t="s">
        <v>139</v>
      </c>
      <c r="D31" s="87">
        <v>5332</v>
      </c>
      <c r="E31"/>
      <c r="F31"/>
    </row>
    <row r="32" spans="1:6" ht="15.75">
      <c r="A32" s="144"/>
      <c r="B32" s="81"/>
      <c r="C32" s="82" t="s">
        <v>140</v>
      </c>
      <c r="D32" s="87">
        <v>479</v>
      </c>
      <c r="E32"/>
      <c r="F32"/>
    </row>
    <row r="33" spans="1:6" ht="15.75">
      <c r="A33" s="144"/>
      <c r="B33" s="81"/>
      <c r="C33" s="82" t="s">
        <v>141</v>
      </c>
      <c r="D33" s="87">
        <v>3565</v>
      </c>
      <c r="E33"/>
      <c r="F33"/>
    </row>
    <row r="34" spans="1:6" ht="15.75">
      <c r="A34" s="144"/>
      <c r="B34" s="81"/>
      <c r="C34" s="82" t="s">
        <v>142</v>
      </c>
      <c r="D34" s="87">
        <v>755</v>
      </c>
      <c r="E34"/>
      <c r="F34"/>
    </row>
    <row r="35" spans="1:6" ht="15.75">
      <c r="A35" s="144"/>
      <c r="B35" s="76">
        <v>20300</v>
      </c>
      <c r="C35" s="77" t="s">
        <v>143</v>
      </c>
      <c r="D35" s="78">
        <f t="shared" ref="D35" si="1">D36+D37+D38</f>
        <v>980</v>
      </c>
      <c r="E35"/>
      <c r="F35"/>
    </row>
    <row r="36" spans="1:6" ht="15.75">
      <c r="A36" s="144"/>
      <c r="B36" s="88"/>
      <c r="C36" s="89" t="s">
        <v>144</v>
      </c>
      <c r="D36" s="87">
        <v>180</v>
      </c>
      <c r="E36"/>
      <c r="F36"/>
    </row>
    <row r="37" spans="1:6" ht="15.75">
      <c r="A37" s="144"/>
      <c r="B37" s="88"/>
      <c r="C37" s="89" t="s">
        <v>145</v>
      </c>
      <c r="D37" s="87">
        <v>300</v>
      </c>
      <c r="E37"/>
      <c r="F37"/>
    </row>
    <row r="38" spans="1:6" ht="15.75">
      <c r="A38" s="144"/>
      <c r="B38" s="88"/>
      <c r="C38" s="89" t="s">
        <v>146</v>
      </c>
      <c r="D38" s="87">
        <v>500</v>
      </c>
      <c r="E38"/>
      <c r="F38"/>
    </row>
    <row r="39" spans="1:6" ht="15.75">
      <c r="A39" s="144"/>
      <c r="B39" s="76">
        <v>20400</v>
      </c>
      <c r="C39" s="77" t="s">
        <v>147</v>
      </c>
      <c r="D39" s="104">
        <f t="shared" ref="D39" si="2">D40+D41+D42+D43</f>
        <v>5500</v>
      </c>
      <c r="E39"/>
      <c r="F39"/>
    </row>
    <row r="40" spans="1:6" ht="15.75">
      <c r="A40" s="144"/>
      <c r="B40" s="88"/>
      <c r="C40" s="89" t="s">
        <v>148</v>
      </c>
      <c r="D40" s="87">
        <v>3700</v>
      </c>
      <c r="E40"/>
      <c r="F40"/>
    </row>
    <row r="41" spans="1:6" ht="15.75">
      <c r="A41" s="144"/>
      <c r="B41" s="88"/>
      <c r="C41" s="89" t="s">
        <v>149</v>
      </c>
      <c r="D41" s="87">
        <v>900</v>
      </c>
      <c r="E41"/>
      <c r="F41"/>
    </row>
    <row r="42" spans="1:6" ht="15.75">
      <c r="A42" s="144"/>
      <c r="B42" s="88"/>
      <c r="C42" s="89" t="s">
        <v>150</v>
      </c>
      <c r="D42" s="87">
        <v>900</v>
      </c>
      <c r="E42"/>
      <c r="F42"/>
    </row>
    <row r="43" spans="1:6" ht="15.75">
      <c r="A43" s="144"/>
      <c r="B43" s="88"/>
      <c r="C43" s="89" t="s">
        <v>151</v>
      </c>
      <c r="D43" s="87">
        <v>0</v>
      </c>
      <c r="E43"/>
      <c r="F43"/>
    </row>
    <row r="44" spans="1:6" ht="39" customHeight="1">
      <c r="A44" s="144"/>
      <c r="B44" s="76">
        <v>20500</v>
      </c>
      <c r="C44" s="77" t="s">
        <v>152</v>
      </c>
      <c r="D44" s="104">
        <f t="shared" ref="D44" si="3">D45+D46+D47</f>
        <v>1150</v>
      </c>
      <c r="E44"/>
      <c r="F44"/>
    </row>
    <row r="45" spans="1:6" ht="15.75">
      <c r="A45" s="144"/>
      <c r="B45" s="88"/>
      <c r="C45" s="89" t="s">
        <v>153</v>
      </c>
      <c r="D45" s="87">
        <v>550</v>
      </c>
      <c r="E45"/>
      <c r="F45"/>
    </row>
    <row r="46" spans="1:6" ht="15.75">
      <c r="A46" s="144"/>
      <c r="B46" s="88"/>
      <c r="C46" s="89" t="s">
        <v>154</v>
      </c>
      <c r="D46" s="87">
        <v>600</v>
      </c>
      <c r="E46"/>
      <c r="F46"/>
    </row>
    <row r="47" spans="1:6" ht="15.75">
      <c r="A47" s="144"/>
      <c r="B47" s="88"/>
      <c r="C47" s="89" t="s">
        <v>155</v>
      </c>
      <c r="D47" s="87">
        <v>0</v>
      </c>
      <c r="E47"/>
      <c r="F47"/>
    </row>
    <row r="48" spans="1:6" ht="15.75">
      <c r="A48" s="144"/>
      <c r="B48" s="76">
        <v>20600</v>
      </c>
      <c r="C48" s="77" t="s">
        <v>156</v>
      </c>
      <c r="D48" s="78">
        <f t="shared" ref="D48" si="4">D49+D50+D51</f>
        <v>850</v>
      </c>
      <c r="E48"/>
      <c r="F48"/>
    </row>
    <row r="49" spans="1:13" ht="15.75">
      <c r="A49" s="144"/>
      <c r="B49" s="88"/>
      <c r="C49" s="89" t="s">
        <v>157</v>
      </c>
      <c r="D49" s="87">
        <v>850</v>
      </c>
      <c r="E49"/>
      <c r="F49"/>
    </row>
    <row r="50" spans="1:13" ht="15.75">
      <c r="A50" s="144"/>
      <c r="B50" s="88"/>
      <c r="C50" s="89" t="s">
        <v>158</v>
      </c>
      <c r="D50" s="87">
        <v>0</v>
      </c>
      <c r="E50"/>
      <c r="F50"/>
    </row>
    <row r="51" spans="1:13" ht="24.95" customHeight="1">
      <c r="A51" s="144"/>
      <c r="B51" s="88"/>
      <c r="C51" s="89" t="s">
        <v>159</v>
      </c>
      <c r="D51" s="87"/>
      <c r="E51"/>
      <c r="F51"/>
    </row>
    <row r="52" spans="1:13" ht="24.95" customHeight="1">
      <c r="A52" s="144"/>
      <c r="B52" s="76">
        <v>21100</v>
      </c>
      <c r="C52" s="77" t="s">
        <v>160</v>
      </c>
      <c r="D52" s="104">
        <f t="shared" ref="D52" si="5">D53+D54+D55</f>
        <v>3650</v>
      </c>
      <c r="E52"/>
      <c r="F52"/>
    </row>
    <row r="53" spans="1:13" ht="34.5" customHeight="1">
      <c r="A53" s="144"/>
      <c r="B53" s="81"/>
      <c r="C53" s="82" t="s">
        <v>161</v>
      </c>
      <c r="D53" s="87">
        <v>200</v>
      </c>
      <c r="E53"/>
      <c r="F53"/>
    </row>
    <row r="54" spans="1:13" ht="39.75" customHeight="1">
      <c r="A54" s="144"/>
      <c r="B54" s="81"/>
      <c r="C54" s="82" t="s">
        <v>162</v>
      </c>
      <c r="D54" s="87">
        <v>350</v>
      </c>
      <c r="E54"/>
      <c r="F54"/>
    </row>
    <row r="55" spans="1:13" ht="24.95" customHeight="1">
      <c r="A55" s="144"/>
      <c r="B55" s="81"/>
      <c r="C55" s="90" t="s">
        <v>163</v>
      </c>
      <c r="D55" s="87">
        <v>3100</v>
      </c>
      <c r="E55"/>
      <c r="F55"/>
    </row>
    <row r="56" spans="1:13" ht="24.95" customHeight="1">
      <c r="A56" s="144"/>
      <c r="B56" s="76">
        <v>21200</v>
      </c>
      <c r="C56" s="77" t="s">
        <v>164</v>
      </c>
      <c r="D56" s="104">
        <f t="shared" ref="D56" si="6">D57+D58+D59</f>
        <v>2548</v>
      </c>
      <c r="E56"/>
      <c r="F56"/>
    </row>
    <row r="57" spans="1:13" ht="46.5" customHeight="1">
      <c r="A57" s="144"/>
      <c r="B57" s="81"/>
      <c r="C57" s="82" t="s">
        <v>165</v>
      </c>
      <c r="D57" s="87">
        <v>1300</v>
      </c>
      <c r="E57"/>
      <c r="F57"/>
    </row>
    <row r="58" spans="1:13" ht="24.95" customHeight="1">
      <c r="A58" s="144"/>
      <c r="B58" s="91"/>
      <c r="C58" s="92" t="s">
        <v>166</v>
      </c>
      <c r="D58" s="87">
        <v>1248</v>
      </c>
      <c r="E58"/>
      <c r="F58"/>
    </row>
    <row r="59" spans="1:13" ht="24.95" customHeight="1">
      <c r="A59" s="144"/>
      <c r="B59" s="91"/>
      <c r="C59" s="92" t="s">
        <v>167</v>
      </c>
      <c r="D59" s="87"/>
      <c r="E59"/>
      <c r="F59"/>
    </row>
    <row r="60" spans="1:13" ht="24.95" customHeight="1">
      <c r="A60" s="144" t="s">
        <v>168</v>
      </c>
      <c r="B60" s="93">
        <v>600000</v>
      </c>
      <c r="C60" s="94" t="s">
        <v>169</v>
      </c>
      <c r="D60" s="105">
        <f>D61+D64</f>
        <v>55263</v>
      </c>
      <c r="E60"/>
      <c r="F60"/>
    </row>
    <row r="61" spans="1:13" ht="24.95" customHeight="1">
      <c r="A61" s="144"/>
      <c r="B61" s="96">
        <v>60100</v>
      </c>
      <c r="C61" s="77" t="s">
        <v>170</v>
      </c>
      <c r="D61" s="87">
        <f>D62+D63</f>
        <v>37994</v>
      </c>
      <c r="E61"/>
      <c r="F61"/>
    </row>
    <row r="62" spans="1:13" ht="34.5" customHeight="1">
      <c r="A62" s="144"/>
      <c r="B62" s="88"/>
      <c r="C62" s="89" t="s">
        <v>171</v>
      </c>
      <c r="D62" s="87">
        <v>32611</v>
      </c>
      <c r="E62"/>
      <c r="F62"/>
    </row>
    <row r="63" spans="1:13" ht="57" customHeight="1">
      <c r="A63" s="144"/>
      <c r="B63" s="88"/>
      <c r="C63" s="89" t="s">
        <v>172</v>
      </c>
      <c r="D63" s="87">
        <v>5383</v>
      </c>
      <c r="E63"/>
      <c r="F63"/>
    </row>
    <row r="64" spans="1:13" ht="32.25" customHeight="1">
      <c r="A64" s="144"/>
      <c r="B64" s="96">
        <v>60200</v>
      </c>
      <c r="C64" s="77" t="s">
        <v>173</v>
      </c>
      <c r="D64" s="104">
        <f t="shared" ref="D64" si="7">D65+D66+D67</f>
        <v>17269</v>
      </c>
      <c r="E64"/>
      <c r="F64"/>
      <c r="K64" s="97"/>
      <c r="L64" s="98"/>
      <c r="M64" s="98"/>
    </row>
    <row r="65" spans="1:6" ht="48.75" customHeight="1">
      <c r="A65" s="144"/>
      <c r="B65" s="91"/>
      <c r="C65" s="92" t="s">
        <v>174</v>
      </c>
      <c r="D65" s="87">
        <v>210</v>
      </c>
      <c r="E65"/>
      <c r="F65"/>
    </row>
    <row r="66" spans="1:6" ht="32.25" customHeight="1">
      <c r="A66" s="144"/>
      <c r="B66" s="91"/>
      <c r="C66" s="92" t="s">
        <v>175</v>
      </c>
      <c r="D66" s="87">
        <v>2920</v>
      </c>
      <c r="E66"/>
      <c r="F66"/>
    </row>
    <row r="67" spans="1:6" ht="24.95" customHeight="1">
      <c r="A67" s="144"/>
      <c r="B67" s="91"/>
      <c r="C67" s="92" t="s">
        <v>176</v>
      </c>
      <c r="D67" s="87">
        <v>14139</v>
      </c>
      <c r="E67"/>
      <c r="F67"/>
    </row>
    <row r="68" spans="1:6" ht="18.75">
      <c r="A68" s="145" t="s">
        <v>177</v>
      </c>
      <c r="B68" s="99">
        <v>70300</v>
      </c>
      <c r="C68" s="99" t="s">
        <v>178</v>
      </c>
      <c r="D68" s="95">
        <f>D69+D70+D71</f>
        <v>98771</v>
      </c>
      <c r="E68"/>
      <c r="F68"/>
    </row>
    <row r="69" spans="1:6" ht="30.75" customHeight="1">
      <c r="A69" s="145"/>
      <c r="B69" s="91"/>
      <c r="C69" s="100" t="s">
        <v>179</v>
      </c>
      <c r="D69" s="87">
        <v>4675</v>
      </c>
      <c r="E69"/>
      <c r="F69"/>
    </row>
    <row r="70" spans="1:6" ht="30">
      <c r="A70" s="145"/>
      <c r="B70" s="91"/>
      <c r="C70" s="92" t="s">
        <v>180</v>
      </c>
      <c r="D70" s="87">
        <v>400</v>
      </c>
      <c r="E70"/>
      <c r="F70"/>
    </row>
    <row r="71" spans="1:6" ht="15.75">
      <c r="A71" s="145"/>
      <c r="B71" s="91"/>
      <c r="C71" s="92" t="s">
        <v>181</v>
      </c>
      <c r="D71" s="87">
        <v>93696</v>
      </c>
      <c r="E71"/>
      <c r="F71"/>
    </row>
    <row r="72" spans="1:6" ht="21.75" thickBot="1">
      <c r="A72" s="138" t="s">
        <v>13</v>
      </c>
      <c r="B72" s="139"/>
      <c r="C72" s="139"/>
      <c r="D72" s="103">
        <f>D68+D60+D22+D5</f>
        <v>475939</v>
      </c>
      <c r="E72"/>
      <c r="F72"/>
    </row>
    <row r="73" spans="1:6" ht="15.75" thickTop="1"/>
    <row r="76" spans="1:6">
      <c r="A76" s="102"/>
      <c r="B76" s="102"/>
      <c r="C76" s="102"/>
    </row>
    <row r="77" spans="1:6">
      <c r="C77" s="102"/>
    </row>
    <row r="78" spans="1:6">
      <c r="C78" s="102"/>
    </row>
    <row r="79" spans="1:6">
      <c r="C79" s="102"/>
    </row>
    <row r="80" spans="1:6">
      <c r="C80" s="102"/>
    </row>
  </sheetData>
  <mergeCells count="7">
    <mergeCell ref="A72:C72"/>
    <mergeCell ref="A1:D1"/>
    <mergeCell ref="B2:C2"/>
    <mergeCell ref="A5:A21"/>
    <mergeCell ref="A22:A59"/>
    <mergeCell ref="A60:A67"/>
    <mergeCell ref="A68:A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5A9E1-3CA0-49D2-8DFF-C42CC6ED6F26}">
  <dimension ref="A1:R43"/>
  <sheetViews>
    <sheetView rightToLeft="1" topLeftCell="A19" workbookViewId="0">
      <selection activeCell="A8" sqref="A8:A11"/>
    </sheetView>
  </sheetViews>
  <sheetFormatPr defaultRowHeight="15"/>
  <cols>
    <col min="2" max="2" width="19.625" customWidth="1"/>
    <col min="3" max="3" width="18.5" customWidth="1"/>
    <col min="4" max="4" width="27.75" customWidth="1"/>
    <col min="5" max="5" width="14.625" bestFit="1" customWidth="1"/>
    <col min="6" max="6" width="27.125" customWidth="1"/>
    <col min="7" max="15" width="29" customWidth="1"/>
    <col min="16" max="16" width="34.75" customWidth="1"/>
    <col min="17" max="17" width="34.75" style="59" customWidth="1"/>
    <col min="18" max="18" width="27.625" customWidth="1"/>
    <col min="19" max="19" width="18.75" customWidth="1"/>
  </cols>
  <sheetData>
    <row r="1" spans="1:18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52"/>
    </row>
    <row r="2" spans="1:18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  <c r="R2" s="52"/>
    </row>
    <row r="3" spans="1:18" ht="15" customHeight="1">
      <c r="A3" s="166" t="s">
        <v>81</v>
      </c>
      <c r="B3" s="166"/>
      <c r="C3" s="166"/>
      <c r="D3" s="166"/>
      <c r="E3" s="166"/>
      <c r="F3" s="166"/>
      <c r="G3" s="61"/>
      <c r="H3" s="61"/>
      <c r="I3" s="61"/>
      <c r="J3" s="61"/>
      <c r="K3" s="61"/>
      <c r="L3" s="61"/>
      <c r="M3" s="61"/>
      <c r="N3" s="61"/>
      <c r="O3" s="61"/>
      <c r="P3" s="61"/>
      <c r="Q3"/>
    </row>
    <row r="4" spans="1:18" ht="15" customHeight="1">
      <c r="A4" s="166"/>
      <c r="B4" s="166"/>
      <c r="C4" s="166"/>
      <c r="D4" s="166"/>
      <c r="E4" s="166"/>
      <c r="F4" s="166"/>
      <c r="G4" s="61"/>
      <c r="H4" s="61"/>
      <c r="I4" s="61"/>
      <c r="J4" s="61"/>
      <c r="K4" s="61"/>
      <c r="L4" s="61"/>
      <c r="M4" s="61"/>
      <c r="N4" s="61"/>
      <c r="O4" s="61"/>
      <c r="P4" s="61"/>
      <c r="Q4"/>
    </row>
    <row r="5" spans="1:18" ht="15" customHeight="1">
      <c r="A5" s="166"/>
      <c r="B5" s="166"/>
      <c r="C5" s="166"/>
      <c r="D5" s="166"/>
      <c r="E5" s="166"/>
      <c r="F5" s="166"/>
      <c r="G5" s="61"/>
      <c r="H5" s="61"/>
      <c r="I5" s="61"/>
      <c r="J5" s="61"/>
      <c r="K5" s="61"/>
      <c r="L5" s="61"/>
      <c r="M5" s="61"/>
      <c r="N5" s="61"/>
      <c r="O5" s="61"/>
      <c r="P5" s="61"/>
      <c r="Q5"/>
    </row>
    <row r="6" spans="1:18" ht="49.5" customHeight="1" thickBo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Q6"/>
    </row>
    <row r="7" spans="1:18" ht="20.25" customHeight="1" thickTop="1">
      <c r="A7" s="148" t="s">
        <v>5</v>
      </c>
      <c r="B7" s="149" t="s">
        <v>82</v>
      </c>
      <c r="C7" s="149" t="s">
        <v>83</v>
      </c>
      <c r="D7" s="150" t="s">
        <v>84</v>
      </c>
      <c r="Q7"/>
    </row>
    <row r="8" spans="1:18" ht="20.25" customHeight="1">
      <c r="A8" s="151">
        <v>1</v>
      </c>
      <c r="B8" s="152" t="s">
        <v>85</v>
      </c>
      <c r="C8" s="153" t="s">
        <v>86</v>
      </c>
      <c r="D8" s="167">
        <v>3672874003</v>
      </c>
      <c r="Q8"/>
    </row>
    <row r="9" spans="1:18" ht="20.25" customHeight="1">
      <c r="A9" s="151"/>
      <c r="B9" s="152"/>
      <c r="C9" s="153" t="s">
        <v>87</v>
      </c>
      <c r="D9" s="167">
        <v>9186028468</v>
      </c>
      <c r="Q9"/>
    </row>
    <row r="10" spans="1:18" ht="20.25" customHeight="1">
      <c r="A10" s="151"/>
      <c r="B10" s="152"/>
      <c r="C10" s="153" t="s">
        <v>88</v>
      </c>
      <c r="D10" s="167">
        <v>1669570467</v>
      </c>
      <c r="Q10"/>
    </row>
    <row r="11" spans="1:18" ht="20.25" customHeight="1">
      <c r="A11" s="151"/>
      <c r="B11" s="152"/>
      <c r="C11" s="153" t="s">
        <v>89</v>
      </c>
      <c r="D11" s="167">
        <v>2549742798</v>
      </c>
      <c r="Q11"/>
    </row>
    <row r="12" spans="1:18" ht="20.25" customHeight="1">
      <c r="A12" s="154"/>
      <c r="B12" s="153"/>
      <c r="C12" s="153" t="s">
        <v>90</v>
      </c>
      <c r="D12" s="167">
        <v>119848178</v>
      </c>
      <c r="Q12"/>
    </row>
    <row r="13" spans="1:18" ht="20.25" customHeight="1">
      <c r="A13" s="155" t="s">
        <v>84</v>
      </c>
      <c r="B13" s="156"/>
      <c r="C13" s="156"/>
      <c r="D13" s="168">
        <v>18440967049</v>
      </c>
      <c r="Q13"/>
    </row>
    <row r="14" spans="1:18" ht="20.25" customHeight="1">
      <c r="A14" s="151">
        <v>2</v>
      </c>
      <c r="B14" s="152" t="s">
        <v>3</v>
      </c>
      <c r="C14" s="153" t="s">
        <v>3</v>
      </c>
      <c r="D14" s="167">
        <v>4349202477</v>
      </c>
      <c r="Q14"/>
    </row>
    <row r="15" spans="1:18" ht="20.25" customHeight="1">
      <c r="A15" s="151"/>
      <c r="B15" s="152"/>
      <c r="C15" s="153" t="s">
        <v>91</v>
      </c>
      <c r="D15" s="167">
        <v>875695013</v>
      </c>
      <c r="Q15"/>
    </row>
    <row r="16" spans="1:18" ht="20.25" customHeight="1">
      <c r="A16" s="155" t="s">
        <v>84</v>
      </c>
      <c r="B16" s="156"/>
      <c r="C16" s="156"/>
      <c r="D16" s="168">
        <v>6344308112</v>
      </c>
      <c r="Q16"/>
    </row>
    <row r="17" spans="1:17" ht="20.25" customHeight="1">
      <c r="A17" s="154">
        <v>3</v>
      </c>
      <c r="B17" s="153" t="s">
        <v>11</v>
      </c>
      <c r="C17" s="153" t="s">
        <v>92</v>
      </c>
      <c r="D17" s="167">
        <v>6402551488</v>
      </c>
      <c r="Q17"/>
    </row>
    <row r="18" spans="1:17" ht="20.25" customHeight="1">
      <c r="A18" s="155" t="s">
        <v>84</v>
      </c>
      <c r="B18" s="156"/>
      <c r="C18" s="156"/>
      <c r="D18" s="168">
        <v>6790481368</v>
      </c>
      <c r="Q18"/>
    </row>
    <row r="19" spans="1:17" ht="20.25" customHeight="1">
      <c r="A19" s="151">
        <v>4</v>
      </c>
      <c r="B19" s="152" t="s">
        <v>93</v>
      </c>
      <c r="C19" s="153" t="s">
        <v>94</v>
      </c>
      <c r="D19" s="167">
        <v>4945152673</v>
      </c>
      <c r="Q19"/>
    </row>
    <row r="20" spans="1:17" ht="20.25" customHeight="1">
      <c r="A20" s="151"/>
      <c r="B20" s="152"/>
      <c r="C20" s="153" t="s">
        <v>95</v>
      </c>
      <c r="D20" s="167">
        <v>4364621367</v>
      </c>
      <c r="Q20"/>
    </row>
    <row r="21" spans="1:17" ht="20.25" customHeight="1">
      <c r="A21" s="151"/>
      <c r="B21" s="152"/>
      <c r="C21" s="153" t="s">
        <v>96</v>
      </c>
      <c r="D21" s="167">
        <v>275667162</v>
      </c>
      <c r="Q21"/>
    </row>
    <row r="22" spans="1:17" ht="20.25" customHeight="1">
      <c r="A22" s="151"/>
      <c r="B22" s="152"/>
      <c r="C22" s="153" t="s">
        <v>10</v>
      </c>
      <c r="D22" s="167">
        <v>690005000</v>
      </c>
      <c r="Q22"/>
    </row>
    <row r="23" spans="1:17" ht="20.25" customHeight="1">
      <c r="A23" s="154"/>
      <c r="B23" s="153"/>
      <c r="C23" s="153" t="s">
        <v>97</v>
      </c>
      <c r="D23" s="167">
        <v>4633251294</v>
      </c>
      <c r="Q23"/>
    </row>
    <row r="24" spans="1:17" ht="20.25" customHeight="1">
      <c r="A24" s="155" t="s">
        <v>84</v>
      </c>
      <c r="B24" s="156"/>
      <c r="C24" s="156"/>
      <c r="D24" s="168">
        <v>15992619792</v>
      </c>
      <c r="Q24"/>
    </row>
    <row r="25" spans="1:17" ht="20.25" customHeight="1">
      <c r="A25" s="157">
        <v>5</v>
      </c>
      <c r="B25" s="158" t="s">
        <v>98</v>
      </c>
      <c r="C25" s="158"/>
      <c r="D25" s="167">
        <v>0</v>
      </c>
      <c r="Q25"/>
    </row>
    <row r="26" spans="1:17" ht="20.25" customHeight="1">
      <c r="A26" s="159">
        <v>6</v>
      </c>
      <c r="B26" s="158" t="s">
        <v>2</v>
      </c>
      <c r="C26" s="158"/>
      <c r="D26" s="167">
        <v>6751306855</v>
      </c>
      <c r="Q26"/>
    </row>
    <row r="27" spans="1:17" ht="20.25" customHeight="1">
      <c r="A27" s="160" t="s">
        <v>84</v>
      </c>
      <c r="B27" s="161"/>
      <c r="C27" s="161"/>
      <c r="D27" s="168">
        <v>8122951899</v>
      </c>
      <c r="Q27"/>
    </row>
    <row r="28" spans="1:17" ht="20.25" customHeight="1">
      <c r="A28" s="162">
        <v>7</v>
      </c>
      <c r="B28" s="163" t="s">
        <v>12</v>
      </c>
      <c r="C28" s="158" t="s">
        <v>99</v>
      </c>
      <c r="D28" s="167">
        <v>4191345726</v>
      </c>
      <c r="Q28"/>
    </row>
    <row r="29" spans="1:17" ht="20.25" customHeight="1">
      <c r="A29" s="162"/>
      <c r="B29" s="163"/>
      <c r="C29" s="158" t="s">
        <v>12</v>
      </c>
      <c r="D29" s="167">
        <v>5086567387</v>
      </c>
      <c r="Q29"/>
    </row>
    <row r="30" spans="1:17" ht="20.25" customHeight="1">
      <c r="A30" s="160" t="s">
        <v>84</v>
      </c>
      <c r="B30" s="161"/>
      <c r="C30" s="161"/>
      <c r="D30" s="168">
        <v>10627162091</v>
      </c>
      <c r="Q30"/>
    </row>
    <row r="31" spans="1:17" ht="20.25" customHeight="1">
      <c r="A31" s="162">
        <v>8</v>
      </c>
      <c r="B31" s="163" t="s">
        <v>9</v>
      </c>
      <c r="C31" s="158" t="s">
        <v>100</v>
      </c>
      <c r="D31" s="167">
        <v>894717012</v>
      </c>
      <c r="Q31"/>
    </row>
    <row r="32" spans="1:17" ht="20.25" customHeight="1">
      <c r="A32" s="162"/>
      <c r="B32" s="163"/>
      <c r="C32" s="158" t="s">
        <v>101</v>
      </c>
      <c r="D32" s="167">
        <v>1031621264</v>
      </c>
      <c r="Q32"/>
    </row>
    <row r="33" spans="1:17" ht="20.25" customHeight="1">
      <c r="A33" s="160" t="s">
        <v>84</v>
      </c>
      <c r="B33" s="161"/>
      <c r="C33" s="161"/>
      <c r="D33" s="168">
        <v>2014211776</v>
      </c>
      <c r="Q33"/>
    </row>
    <row r="34" spans="1:17" ht="20.25" customHeight="1">
      <c r="A34" s="159">
        <v>9</v>
      </c>
      <c r="B34" s="158" t="s">
        <v>102</v>
      </c>
      <c r="C34" s="158"/>
      <c r="D34" s="167">
        <v>43400000</v>
      </c>
      <c r="Q34"/>
    </row>
    <row r="35" spans="1:17" ht="20.25" customHeight="1">
      <c r="A35" s="160" t="s">
        <v>84</v>
      </c>
      <c r="B35" s="161"/>
      <c r="C35" s="161"/>
      <c r="D35" s="168">
        <v>43400000</v>
      </c>
      <c r="Q35"/>
    </row>
    <row r="36" spans="1:17" ht="20.25" customHeight="1" thickBot="1">
      <c r="A36" s="164" t="s">
        <v>103</v>
      </c>
      <c r="B36" s="165"/>
      <c r="C36" s="165"/>
      <c r="D36" s="168">
        <v>68376102087</v>
      </c>
      <c r="Q36"/>
    </row>
    <row r="37" spans="1:17" ht="48.75" customHeight="1" thickTop="1">
      <c r="A37" s="55"/>
      <c r="B37" s="146"/>
      <c r="C37" s="146"/>
      <c r="D37" s="146"/>
      <c r="E37" s="146"/>
      <c r="F37" s="55"/>
      <c r="G37" s="55"/>
      <c r="H37" s="55"/>
      <c r="I37" s="55"/>
      <c r="J37" s="55"/>
      <c r="K37" s="147" t="s">
        <v>104</v>
      </c>
      <c r="L37" s="147"/>
      <c r="M37" s="147"/>
      <c r="N37" s="147"/>
      <c r="O37" s="56"/>
      <c r="P37" s="55"/>
      <c r="Q37"/>
    </row>
    <row r="38" spans="1:17" ht="28.5">
      <c r="F38" s="57"/>
      <c r="G38" s="57"/>
      <c r="H38" s="57"/>
      <c r="I38" s="57"/>
      <c r="J38" s="57"/>
      <c r="K38" s="57"/>
      <c r="L38" s="57"/>
      <c r="P38" s="58"/>
    </row>
    <row r="39" spans="1:17" ht="23.25">
      <c r="F39" s="60"/>
      <c r="G39" s="60"/>
      <c r="H39" s="60"/>
      <c r="I39" s="60"/>
      <c r="J39" s="60"/>
      <c r="K39" s="60"/>
      <c r="L39" s="60"/>
    </row>
    <row r="40" spans="1:17">
      <c r="K40" s="58"/>
    </row>
    <row r="43" spans="1:17">
      <c r="K43" s="58"/>
    </row>
  </sheetData>
  <mergeCells count="22">
    <mergeCell ref="A27:C27"/>
    <mergeCell ref="A8:A11"/>
    <mergeCell ref="B8:B11"/>
    <mergeCell ref="A13:C13"/>
    <mergeCell ref="A14:A15"/>
    <mergeCell ref="B14:B15"/>
    <mergeCell ref="A35:C35"/>
    <mergeCell ref="A36:C36"/>
    <mergeCell ref="B37:E37"/>
    <mergeCell ref="K37:N37"/>
    <mergeCell ref="A3:F5"/>
    <mergeCell ref="A28:A29"/>
    <mergeCell ref="B28:B29"/>
    <mergeCell ref="A30:C30"/>
    <mergeCell ref="A31:A32"/>
    <mergeCell ref="B31:B32"/>
    <mergeCell ref="A33:C33"/>
    <mergeCell ref="A16:C16"/>
    <mergeCell ref="A18:C18"/>
    <mergeCell ref="A19:A22"/>
    <mergeCell ref="B19:B22"/>
    <mergeCell ref="A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پروژ های عمرانی</vt:lpstr>
      <vt:lpstr>هزینه های جاری</vt:lpstr>
      <vt:lpstr>درآمد</vt:lpstr>
      <vt:lpstr>'پروژ های عمرانی'!Print_Area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 hajiani</dc:creator>
  <cp:lastModifiedBy>Masoumeh Kamali</cp:lastModifiedBy>
  <cp:lastPrinted>2023-07-17T03:22:00Z</cp:lastPrinted>
  <dcterms:created xsi:type="dcterms:W3CDTF">2015-03-07T08:08:38Z</dcterms:created>
  <dcterms:modified xsi:type="dcterms:W3CDTF">2023-07-23T06:57:51Z</dcterms:modified>
</cp:coreProperties>
</file>