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3"/>
  <workbookPr/>
  <mc:AlternateContent xmlns:mc="http://schemas.openxmlformats.org/markup-compatibility/2006">
    <mc:Choice Requires="x15">
      <x15ac:absPath xmlns:x15ac="http://schemas.microsoft.com/office/spreadsheetml/2010/11/ac" url="C:\Users\z.rostami\Desktop\site\نهایی\"/>
    </mc:Choice>
  </mc:AlternateContent>
  <xr:revisionPtr revIDLastSave="0" documentId="8_{F0DFEA90-6CD6-49F6-BCEE-330DFC1EFD5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400" sheetId="14" r:id="rId1"/>
  </sheets>
  <definedNames>
    <definedName name="_xlnm.Print_Area" localSheetId="0">'1400'!$B$4:$AL$44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4" l="1"/>
  <c r="P20" i="14" l="1"/>
  <c r="O20" i="14"/>
  <c r="P29" i="14"/>
  <c r="O29" i="14"/>
  <c r="X39" i="14" l="1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AL41" i="14"/>
  <c r="AK41" i="14"/>
  <c r="AL40" i="14" l="1"/>
  <c r="AL39" i="14" s="1"/>
  <c r="AK40" i="14"/>
  <c r="AK39" i="14" s="1"/>
  <c r="AL37" i="14"/>
  <c r="AK37" i="14"/>
  <c r="AL34" i="14"/>
  <c r="AK34" i="14"/>
  <c r="AL31" i="14"/>
  <c r="AK31" i="14"/>
  <c r="AL29" i="14"/>
  <c r="AL28" i="14"/>
  <c r="AL27" i="14"/>
  <c r="AL26" i="14"/>
  <c r="AL25" i="14"/>
  <c r="AL24" i="14"/>
  <c r="AL23" i="14"/>
  <c r="AL22" i="14"/>
  <c r="AL21" i="14"/>
  <c r="AL20" i="14"/>
  <c r="AK29" i="14"/>
  <c r="AK28" i="14"/>
  <c r="AK27" i="14"/>
  <c r="AK26" i="14"/>
  <c r="AK25" i="14"/>
  <c r="AK24" i="14"/>
  <c r="AK23" i="14"/>
  <c r="AK22" i="14"/>
  <c r="AK21" i="14"/>
  <c r="AK20" i="14"/>
  <c r="AL18" i="14"/>
  <c r="AL17" i="14"/>
  <c r="AL16" i="14"/>
  <c r="AL15" i="14"/>
  <c r="AL14" i="14"/>
  <c r="AL13" i="14"/>
  <c r="AK18" i="14"/>
  <c r="AK17" i="14"/>
  <c r="AK16" i="14"/>
  <c r="AK15" i="14"/>
  <c r="AK14" i="14"/>
  <c r="AK13" i="14"/>
  <c r="AL11" i="14"/>
  <c r="AK11" i="14"/>
  <c r="V36" i="14"/>
  <c r="U36" i="14"/>
  <c r="V33" i="14"/>
  <c r="U33" i="14"/>
  <c r="V30" i="14"/>
  <c r="U30" i="14"/>
  <c r="V19" i="14"/>
  <c r="U19" i="14"/>
  <c r="V12" i="14"/>
  <c r="U12" i="14"/>
  <c r="V10" i="14"/>
  <c r="U10" i="14"/>
  <c r="V43" i="14" l="1"/>
  <c r="U43" i="14"/>
  <c r="T30" i="14" l="1"/>
  <c r="S30" i="14"/>
  <c r="AL36" i="14"/>
  <c r="AL33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X36" i="14"/>
  <c r="W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T19" i="14"/>
  <c r="S19" i="14"/>
  <c r="T10" i="14"/>
  <c r="S10" i="14"/>
  <c r="T12" i="14"/>
  <c r="S12" i="14"/>
  <c r="R12" i="14"/>
  <c r="T43" i="14" l="1"/>
  <c r="S43" i="14"/>
  <c r="R19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Q19" i="14"/>
  <c r="Q12" i="14"/>
  <c r="R10" i="14"/>
  <c r="Q10" i="14"/>
  <c r="Q43" i="14" l="1"/>
  <c r="R43" i="14"/>
  <c r="X12" i="14"/>
  <c r="W12" i="14"/>
  <c r="P12" i="14"/>
  <c r="O12" i="14"/>
  <c r="N12" i="14"/>
  <c r="M12" i="14"/>
  <c r="L12" i="14"/>
  <c r="K12" i="14"/>
  <c r="J12" i="14"/>
  <c r="I12" i="14"/>
  <c r="H12" i="14"/>
  <c r="X19" i="14"/>
  <c r="W19" i="14"/>
  <c r="P19" i="14"/>
  <c r="P43" i="14" s="1"/>
  <c r="O19" i="14"/>
  <c r="N19" i="14"/>
  <c r="M19" i="14"/>
  <c r="L19" i="14"/>
  <c r="K19" i="14"/>
  <c r="J19" i="14"/>
  <c r="I19" i="14"/>
  <c r="H19" i="14"/>
  <c r="P10" i="14"/>
  <c r="O10" i="14"/>
  <c r="O43" i="14" l="1"/>
  <c r="K10" i="14"/>
  <c r="K43" i="14" s="1"/>
  <c r="J10" i="14"/>
  <c r="J43" i="14" s="1"/>
  <c r="AJ19" i="14" l="1"/>
  <c r="AI19" i="14"/>
  <c r="AH19" i="14"/>
  <c r="AG19" i="14"/>
  <c r="AF19" i="14"/>
  <c r="AE19" i="14"/>
  <c r="AD19" i="14"/>
  <c r="AC19" i="14"/>
  <c r="AB19" i="14"/>
  <c r="AA19" i="14"/>
  <c r="Z19" i="14"/>
  <c r="Y19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G12" i="14"/>
  <c r="AJ10" i="14"/>
  <c r="AI10" i="14"/>
  <c r="AD10" i="14"/>
  <c r="AC10" i="14"/>
  <c r="AB10" i="14"/>
  <c r="AA10" i="14"/>
  <c r="Z10" i="14"/>
  <c r="Y10" i="14"/>
  <c r="X10" i="14"/>
  <c r="X43" i="14" s="1"/>
  <c r="W10" i="14"/>
  <c r="W43" i="14" s="1"/>
  <c r="N10" i="14"/>
  <c r="N43" i="14" s="1"/>
  <c r="M10" i="14"/>
  <c r="M43" i="14" s="1"/>
  <c r="L10" i="14"/>
  <c r="L43" i="14" s="1"/>
  <c r="I10" i="14"/>
  <c r="I43" i="14" s="1"/>
  <c r="H10" i="14"/>
  <c r="H43" i="14" s="1"/>
  <c r="G10" i="14"/>
  <c r="G43" i="14" s="1"/>
  <c r="AB43" i="14" l="1"/>
  <c r="AA43" i="14"/>
  <c r="AE43" i="14"/>
  <c r="AI43" i="14"/>
  <c r="AL19" i="14"/>
  <c r="AK19" i="14"/>
  <c r="AJ43" i="14"/>
  <c r="Z43" i="14"/>
  <c r="AD43" i="14"/>
  <c r="AH43" i="14"/>
  <c r="AG43" i="14"/>
  <c r="AF43" i="14"/>
  <c r="AC43" i="14"/>
  <c r="Y43" i="14"/>
  <c r="AK12" i="14"/>
  <c r="AL12" i="14"/>
  <c r="AK10" i="14"/>
  <c r="AL10" i="14"/>
  <c r="AL43" i="14" l="1"/>
  <c r="AK43" i="14"/>
</calcChain>
</file>

<file path=xl/sharedStrings.xml><?xml version="1.0" encoding="utf-8"?>
<sst xmlns="http://schemas.openxmlformats.org/spreadsheetml/2006/main" count="110" uniqueCount="67">
  <si>
    <t>شهرستان</t>
  </si>
  <si>
    <t>استانی</t>
  </si>
  <si>
    <t>بندرعباس</t>
  </si>
  <si>
    <t>جاسک</t>
  </si>
  <si>
    <t>بندرلنگه</t>
  </si>
  <si>
    <t>ردیف</t>
  </si>
  <si>
    <t>سه درصد نفت و گاز</t>
  </si>
  <si>
    <t>مصوب</t>
  </si>
  <si>
    <t>تخصیص</t>
  </si>
  <si>
    <t>ایجاد زیربناهای مجتمع آبزی پروری حسینه</t>
  </si>
  <si>
    <t>احداث اسکله و تأسیسات پشتیبانی تخلیه صید روستای زیارت</t>
  </si>
  <si>
    <t>بهسازی اسکله صیادی صلخ</t>
  </si>
  <si>
    <t>تکمیل مرکز تخلیه صید کرپان</t>
  </si>
  <si>
    <t>پارسیان</t>
  </si>
  <si>
    <t>قشم</t>
  </si>
  <si>
    <t>میناب</t>
  </si>
  <si>
    <t>سیریک</t>
  </si>
  <si>
    <t>ابوموسی</t>
  </si>
  <si>
    <t xml:space="preserve">جمع کل </t>
  </si>
  <si>
    <t xml:space="preserve">برق رسانی به مجتمع پرورش میگوی شور اول </t>
  </si>
  <si>
    <t>سطح استان</t>
  </si>
  <si>
    <t>جمع کل مصوب</t>
  </si>
  <si>
    <t>جمع کل تخصیص</t>
  </si>
  <si>
    <t>قانون استقاده متوازن از امکانات کشور ردیف (14-550000)</t>
  </si>
  <si>
    <t>شماره طرح</t>
  </si>
  <si>
    <t>شماره پروژه</t>
  </si>
  <si>
    <t>ایجاد زیرساختهای مجتمع های آبزی پروری در سطح استان</t>
  </si>
  <si>
    <t>توسعه و ساماندهی مراکز کوچک ماهیگیری ،صید و صیادی در آبهای داخلی و ساحلی در سطح استان</t>
  </si>
  <si>
    <t>ساماندهی و تکمیل بندر صیادی بندر کنگ</t>
  </si>
  <si>
    <t xml:space="preserve">مبالغ به میلیون ریال </t>
  </si>
  <si>
    <t>301ح1306008</t>
  </si>
  <si>
    <t>202ح1306008</t>
  </si>
  <si>
    <t>بهسازی و لایروبی اسکله رمچاه</t>
  </si>
  <si>
    <t xml:space="preserve"> </t>
  </si>
  <si>
    <t>بهسازی اسکله صیادی کووه ای</t>
  </si>
  <si>
    <t>بهسازی اسکله صیادی دولاب</t>
  </si>
  <si>
    <t>بهسازی اسکله شناور صیادی ابوموسی</t>
  </si>
  <si>
    <t>103ح1502016</t>
  </si>
  <si>
    <t>احداث سردخانه 250 تنی و دفتر شیلات تنب بزرگ</t>
  </si>
  <si>
    <t>تنب بزرگ</t>
  </si>
  <si>
    <t>تکمیل مرکز تخلیه صید روستای بندر چیروئیه</t>
  </si>
  <si>
    <t>209ح1306008</t>
  </si>
  <si>
    <t>312ح1002074</t>
  </si>
  <si>
    <t xml:space="preserve">تعمیر و تجهیز ساختمان اداری شیلات </t>
  </si>
  <si>
    <t>تعمیر و تجهیز ساختتمان های اداری  اداره کل شیلات در سطح استان</t>
  </si>
  <si>
    <t>ایجاد زیرساخت های پرورش میگو در سطح شهرستان میناب</t>
  </si>
  <si>
    <t>یک سوم سه درصد نفت و گاز</t>
  </si>
  <si>
    <t>دو سوم سه درصد نفت و گاز</t>
  </si>
  <si>
    <t>اعتبارات ردیف 35-530000 موضوع بند (و) تبصره (5)</t>
  </si>
  <si>
    <t>تکمیل مرکز تخلیه صید در سطح شهرستان جاسک</t>
  </si>
  <si>
    <t>محل تأمین اعتبارات مصوب سال 1400</t>
  </si>
  <si>
    <t>اعتبارات تملک دارائیهای سرمایه ای استانی سال 1400 اداره کل شیلات هرمزگان</t>
  </si>
  <si>
    <t>عنــــــــوان</t>
  </si>
  <si>
    <t>تکمیل مجتمع آبزی پروری سیریک</t>
  </si>
  <si>
    <t>لایروبی کانال آبرسان سایت پرورش میگو سایه خوش</t>
  </si>
  <si>
    <t>تکمیل زیر ساخت های آبزی پروری شهرستان بندرعباس</t>
  </si>
  <si>
    <t xml:space="preserve">اعتبارات هدفمندی یارانه ها </t>
  </si>
  <si>
    <t>ردیف 3-510000 اعتبار طرح های مربوط به تعهدات سفر مقام معظم رهبری (ره)</t>
  </si>
  <si>
    <t>توسعه نواحی خاص ( احداث سردخانه 250تنی و دفتر شیلات تنب بزرگ )</t>
  </si>
  <si>
    <t>ردیف 47-5500000 موضوع ماده 17 قانون مدیریت بحران</t>
  </si>
  <si>
    <t>602ح1306008</t>
  </si>
  <si>
    <t>603ح1306008</t>
  </si>
  <si>
    <t>بازسازی و ساماندهی مراکز کوچک ماهیگیری در سطح شهرستان بندرعباس</t>
  </si>
  <si>
    <t>بازسازی تأسیسات شیلاتی در سطح شهرستان بندرعباس</t>
  </si>
  <si>
    <t xml:space="preserve">بازسازی مراکز ذخایر آبزیان در سطح استان </t>
  </si>
  <si>
    <t xml:space="preserve">ردیف 1-550000 -توسعه خدمات و تکمیل زیرساختهای مناطق کمتر توسعه یافته ، حاشیه ای و بحرانی </t>
  </si>
  <si>
    <t>ایجاد زیرساختهای پرورش میگو در سطح استان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</si>
</sst>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sz val="11"/>
      <color theme="1"/>
      <name val="2  Mitra_1 (MRT)"/>
      <charset val="178"/>
    </font>
    <font>
      <sz val="12"/>
      <color theme="1"/>
      <name val="2  Mitra_1 (MRT)"/>
      <charset val="178"/>
    </font>
    <font>
      <sz val="11"/>
      <color theme="1"/>
      <name val="2  Mitra Bold"/>
      <charset val="178"/>
    </font>
    <font>
      <sz val="11"/>
      <color theme="1"/>
      <name val="2  Mitra"/>
      <charset val="178"/>
    </font>
    <font>
      <sz val="14"/>
      <color theme="1"/>
      <name val="2  Titr"/>
      <charset val="178"/>
    </font>
    <font>
      <sz val="9"/>
      <color theme="1"/>
      <name val="2  Mitra Bold"/>
      <charset val="178"/>
    </font>
    <font>
      <sz val="10"/>
      <color theme="1"/>
      <name val="2  Mitra Bold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L44"/>
  <sheetViews>
    <sheetView rightToLeft="1" tabSelected="1" topLeftCell="F1" workbookViewId="0">
      <selection activeCell="K48" sqref="K48"/>
    </sheetView>
  </sheetViews>
  <sheetFormatPr defaultRowHeight="15"/>
  <cols>
    <col min="2" max="2" width="6.42578125" customWidth="1"/>
    <col min="3" max="4" width="7.85546875" customWidth="1"/>
    <col min="5" max="5" width="53.42578125" customWidth="1"/>
    <col min="8" max="8" width="8.28515625" customWidth="1"/>
    <col min="25" max="36" width="0" hidden="1" customWidth="1"/>
  </cols>
  <sheetData>
    <row r="4" spans="2:38" ht="28.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2:38" ht="15" customHeight="1" thickBot="1">
      <c r="AK5" s="16" t="s">
        <v>29</v>
      </c>
      <c r="AL5" s="16"/>
    </row>
    <row r="6" spans="2:38" ht="33.75" customHeight="1" thickBot="1">
      <c r="B6" s="20" t="s">
        <v>5</v>
      </c>
      <c r="C6" s="17" t="s">
        <v>24</v>
      </c>
      <c r="D6" s="17" t="s">
        <v>25</v>
      </c>
      <c r="E6" s="20" t="s">
        <v>52</v>
      </c>
      <c r="F6" s="20" t="s">
        <v>0</v>
      </c>
      <c r="G6" s="33" t="s">
        <v>50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17" t="s">
        <v>21</v>
      </c>
      <c r="AL6" s="17" t="s">
        <v>22</v>
      </c>
    </row>
    <row r="7" spans="2:38" ht="92.25" customHeight="1" thickBot="1">
      <c r="B7" s="27"/>
      <c r="C7" s="18"/>
      <c r="D7" s="18"/>
      <c r="E7" s="27"/>
      <c r="F7" s="27"/>
      <c r="G7" s="39" t="s">
        <v>1</v>
      </c>
      <c r="H7" s="40"/>
      <c r="I7" s="39" t="s">
        <v>6</v>
      </c>
      <c r="J7" s="41"/>
      <c r="K7" s="41"/>
      <c r="L7" s="40"/>
      <c r="M7" s="22" t="s">
        <v>23</v>
      </c>
      <c r="N7" s="23"/>
      <c r="O7" s="22" t="s">
        <v>56</v>
      </c>
      <c r="P7" s="23"/>
      <c r="Q7" s="22" t="s">
        <v>57</v>
      </c>
      <c r="R7" s="23"/>
      <c r="S7" s="22" t="s">
        <v>59</v>
      </c>
      <c r="T7" s="23"/>
      <c r="U7" s="22" t="s">
        <v>65</v>
      </c>
      <c r="V7" s="23"/>
      <c r="W7" s="22" t="s">
        <v>48</v>
      </c>
      <c r="X7" s="23"/>
      <c r="Y7" s="22"/>
      <c r="Z7" s="23"/>
      <c r="AA7" s="22"/>
      <c r="AB7" s="23"/>
      <c r="AC7" s="35"/>
      <c r="AD7" s="36"/>
      <c r="AE7" s="22"/>
      <c r="AF7" s="23"/>
      <c r="AG7" s="22"/>
      <c r="AH7" s="23"/>
      <c r="AI7" s="22"/>
      <c r="AJ7" s="23"/>
      <c r="AK7" s="18"/>
      <c r="AL7" s="18"/>
    </row>
    <row r="8" spans="2:38" ht="27" customHeight="1" thickBot="1">
      <c r="B8" s="27"/>
      <c r="C8" s="18"/>
      <c r="D8" s="18"/>
      <c r="E8" s="27"/>
      <c r="F8" s="27"/>
      <c r="G8" s="20" t="s">
        <v>7</v>
      </c>
      <c r="H8" s="20" t="s">
        <v>8</v>
      </c>
      <c r="I8" s="37" t="s">
        <v>46</v>
      </c>
      <c r="J8" s="38"/>
      <c r="K8" s="37" t="s">
        <v>47</v>
      </c>
      <c r="L8" s="38"/>
      <c r="M8" s="20" t="s">
        <v>7</v>
      </c>
      <c r="N8" s="20" t="s">
        <v>8</v>
      </c>
      <c r="O8" s="20" t="s">
        <v>7</v>
      </c>
      <c r="P8" s="20" t="s">
        <v>8</v>
      </c>
      <c r="Q8" s="20" t="s">
        <v>7</v>
      </c>
      <c r="R8" s="20" t="s">
        <v>8</v>
      </c>
      <c r="S8" s="20" t="s">
        <v>7</v>
      </c>
      <c r="T8" s="20" t="s">
        <v>8</v>
      </c>
      <c r="U8" s="20" t="s">
        <v>7</v>
      </c>
      <c r="V8" s="20" t="s">
        <v>8</v>
      </c>
      <c r="W8" s="20" t="s">
        <v>7</v>
      </c>
      <c r="X8" s="20" t="s">
        <v>8</v>
      </c>
      <c r="Y8" s="20" t="s">
        <v>7</v>
      </c>
      <c r="Z8" s="20" t="s">
        <v>8</v>
      </c>
      <c r="AA8" s="20" t="s">
        <v>7</v>
      </c>
      <c r="AB8" s="20" t="s">
        <v>8</v>
      </c>
      <c r="AC8" s="20" t="s">
        <v>7</v>
      </c>
      <c r="AD8" s="20" t="s">
        <v>8</v>
      </c>
      <c r="AE8" s="20" t="s">
        <v>7</v>
      </c>
      <c r="AF8" s="20" t="s">
        <v>8</v>
      </c>
      <c r="AG8" s="20" t="s">
        <v>7</v>
      </c>
      <c r="AH8" s="20" t="s">
        <v>8</v>
      </c>
      <c r="AI8" s="20" t="s">
        <v>7</v>
      </c>
      <c r="AJ8" s="20" t="s">
        <v>8</v>
      </c>
      <c r="AK8" s="18"/>
      <c r="AL8" s="18"/>
    </row>
    <row r="9" spans="2:38" ht="27" customHeight="1" thickBot="1">
      <c r="B9" s="21"/>
      <c r="C9" s="19"/>
      <c r="D9" s="19"/>
      <c r="E9" s="21"/>
      <c r="F9" s="21"/>
      <c r="G9" s="21"/>
      <c r="H9" s="21"/>
      <c r="I9" s="15" t="s">
        <v>7</v>
      </c>
      <c r="J9" s="15" t="s">
        <v>8</v>
      </c>
      <c r="K9" s="15" t="s">
        <v>7</v>
      </c>
      <c r="L9" s="15" t="s">
        <v>8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19"/>
      <c r="AL9" s="19"/>
    </row>
    <row r="10" spans="2:38" ht="34.5" customHeight="1">
      <c r="B10" s="5">
        <v>1</v>
      </c>
      <c r="C10" s="30" t="s">
        <v>42</v>
      </c>
      <c r="D10" s="31"/>
      <c r="E10" s="6" t="s">
        <v>43</v>
      </c>
      <c r="F10" s="5"/>
      <c r="G10" s="5">
        <f>SUM(G11)</f>
        <v>1500</v>
      </c>
      <c r="H10" s="5">
        <f>SUM(H11)</f>
        <v>1500</v>
      </c>
      <c r="I10" s="5">
        <f t="shared" ref="I10:AJ10" si="0">I11</f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5">
        <f t="shared" si="0"/>
        <v>0</v>
      </c>
      <c r="AB10" s="5">
        <f t="shared" si="0"/>
        <v>0</v>
      </c>
      <c r="AC10" s="5">
        <f t="shared" si="0"/>
        <v>0</v>
      </c>
      <c r="AD10" s="5">
        <f t="shared" si="0"/>
        <v>0</v>
      </c>
      <c r="AE10" s="5">
        <v>0</v>
      </c>
      <c r="AF10" s="5">
        <v>0</v>
      </c>
      <c r="AG10" s="5">
        <v>0</v>
      </c>
      <c r="AH10" s="5">
        <v>0</v>
      </c>
      <c r="AI10" s="5">
        <f t="shared" si="0"/>
        <v>0</v>
      </c>
      <c r="AJ10" s="5">
        <f t="shared" si="0"/>
        <v>0</v>
      </c>
      <c r="AK10" s="5">
        <f>G10+I10+AI10</f>
        <v>1500</v>
      </c>
      <c r="AL10" s="5">
        <f>AJ10+L10+H10</f>
        <v>1500</v>
      </c>
    </row>
    <row r="11" spans="2:38" ht="30" customHeight="1">
      <c r="B11" s="9"/>
      <c r="C11" s="9"/>
      <c r="D11" s="9">
        <v>4000240</v>
      </c>
      <c r="E11" s="10" t="s">
        <v>44</v>
      </c>
      <c r="F11" s="9" t="s">
        <v>20</v>
      </c>
      <c r="G11" s="9">
        <v>1500</v>
      </c>
      <c r="H11" s="9">
        <v>1500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11">
        <f>G11+I11+K11+M11+O11+Q11+S11+U11+W11</f>
        <v>1500</v>
      </c>
      <c r="AL11" s="1">
        <f>H11+J11+L11+N11+P11+R11+T11+V11+X11</f>
        <v>1500</v>
      </c>
    </row>
    <row r="12" spans="2:38" ht="36.75" customHeight="1">
      <c r="B12" s="3">
        <v>2</v>
      </c>
      <c r="C12" s="28" t="s">
        <v>31</v>
      </c>
      <c r="D12" s="29"/>
      <c r="E12" s="7" t="s">
        <v>26</v>
      </c>
      <c r="F12" s="3"/>
      <c r="G12" s="3">
        <f t="shared" ref="G12:X12" si="1">SUM(G13:G18)</f>
        <v>2000</v>
      </c>
      <c r="H12" s="3">
        <f t="shared" si="1"/>
        <v>0</v>
      </c>
      <c r="I12" s="3">
        <f t="shared" si="1"/>
        <v>3500</v>
      </c>
      <c r="J12" s="3">
        <f t="shared" si="1"/>
        <v>0</v>
      </c>
      <c r="K12" s="3">
        <f t="shared" si="1"/>
        <v>22500</v>
      </c>
      <c r="L12" s="3">
        <f t="shared" si="1"/>
        <v>4000</v>
      </c>
      <c r="M12" s="3">
        <f t="shared" si="1"/>
        <v>10000</v>
      </c>
      <c r="N12" s="3">
        <f t="shared" si="1"/>
        <v>0</v>
      </c>
      <c r="O12" s="3">
        <f t="shared" si="1"/>
        <v>50000</v>
      </c>
      <c r="P12" s="3">
        <f t="shared" si="1"/>
        <v>50000</v>
      </c>
      <c r="Q12" s="3">
        <f t="shared" si="1"/>
        <v>0</v>
      </c>
      <c r="R12" s="3">
        <f t="shared" si="1"/>
        <v>0</v>
      </c>
      <c r="S12" s="3">
        <f t="shared" si="1"/>
        <v>0</v>
      </c>
      <c r="T12" s="3">
        <f t="shared" si="1"/>
        <v>0</v>
      </c>
      <c r="U12" s="3">
        <f t="shared" si="1"/>
        <v>0</v>
      </c>
      <c r="V12" s="3">
        <f t="shared" si="1"/>
        <v>0</v>
      </c>
      <c r="W12" s="3">
        <f t="shared" si="1"/>
        <v>0</v>
      </c>
      <c r="X12" s="3">
        <f t="shared" si="1"/>
        <v>0</v>
      </c>
      <c r="Y12" s="3">
        <f t="shared" ref="Y12:AJ12" si="2">SUM(Y13:Y18)</f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0</v>
      </c>
      <c r="AH12" s="3">
        <f t="shared" si="2"/>
        <v>0</v>
      </c>
      <c r="AI12" s="3">
        <f t="shared" si="2"/>
        <v>0</v>
      </c>
      <c r="AJ12" s="3">
        <f t="shared" si="2"/>
        <v>0</v>
      </c>
      <c r="AK12" s="3">
        <f t="shared" ref="AK12:AL12" si="3">SUM(AK13:AK18)</f>
        <v>88000</v>
      </c>
      <c r="AL12" s="3">
        <f t="shared" si="3"/>
        <v>54000</v>
      </c>
    </row>
    <row r="13" spans="2:38" ht="30" customHeight="1">
      <c r="B13" s="1"/>
      <c r="C13" s="1"/>
      <c r="D13" s="1">
        <v>980852</v>
      </c>
      <c r="E13" s="2" t="s">
        <v>45</v>
      </c>
      <c r="F13" s="1" t="s">
        <v>15</v>
      </c>
      <c r="G13" s="1">
        <v>0</v>
      </c>
      <c r="H13" s="1">
        <v>0</v>
      </c>
      <c r="I13" s="1">
        <v>0</v>
      </c>
      <c r="J13" s="1">
        <v>0</v>
      </c>
      <c r="K13" s="1">
        <v>5000</v>
      </c>
      <c r="L13" s="1">
        <v>4000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1">
        <f t="shared" ref="AK13:AK18" si="4">G13+I13+K13+M13+O13+Q13+S13+U13+W13</f>
        <v>5000</v>
      </c>
      <c r="AL13" s="1">
        <f t="shared" ref="AL13:AL18" si="5">H13+J13+L13+N13+P13+R13+T13+V13+X13</f>
        <v>4000</v>
      </c>
    </row>
    <row r="14" spans="2:38" ht="30" customHeight="1">
      <c r="B14" s="1"/>
      <c r="C14" s="1"/>
      <c r="D14" s="1">
        <v>961193</v>
      </c>
      <c r="E14" s="2" t="s">
        <v>19</v>
      </c>
      <c r="F14" s="1" t="s">
        <v>2</v>
      </c>
      <c r="G14" s="1">
        <v>2000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1">
        <f t="shared" si="4"/>
        <v>2000</v>
      </c>
      <c r="AL14" s="1">
        <f t="shared" si="5"/>
        <v>0</v>
      </c>
    </row>
    <row r="15" spans="2:38" ht="30" customHeight="1">
      <c r="B15" s="1"/>
      <c r="C15" s="1"/>
      <c r="D15" s="1">
        <v>4000396</v>
      </c>
      <c r="E15" s="2" t="s">
        <v>55</v>
      </c>
      <c r="F15" s="1" t="s">
        <v>2</v>
      </c>
      <c r="G15" s="1">
        <v>0</v>
      </c>
      <c r="H15" s="1">
        <v>0</v>
      </c>
      <c r="I15" s="1">
        <v>1000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50000</v>
      </c>
      <c r="P15" s="1">
        <v>50000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1">
        <f t="shared" si="4"/>
        <v>51000</v>
      </c>
      <c r="AL15" s="1">
        <f t="shared" si="5"/>
        <v>50000</v>
      </c>
    </row>
    <row r="16" spans="2:38" ht="30" customHeight="1">
      <c r="B16" s="1"/>
      <c r="C16" s="1"/>
      <c r="D16" s="1">
        <v>900719</v>
      </c>
      <c r="E16" s="2" t="s">
        <v>53</v>
      </c>
      <c r="F16" s="1" t="s">
        <v>16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10000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1">
        <f t="shared" si="4"/>
        <v>10000</v>
      </c>
      <c r="AL16" s="1">
        <f t="shared" si="5"/>
        <v>0</v>
      </c>
    </row>
    <row r="17" spans="2:38" ht="30" customHeight="1">
      <c r="B17" s="1"/>
      <c r="C17" s="1"/>
      <c r="D17" s="1">
        <v>910600</v>
      </c>
      <c r="E17" s="2" t="s">
        <v>9</v>
      </c>
      <c r="F17" s="1" t="s">
        <v>4</v>
      </c>
      <c r="G17" s="1">
        <v>0</v>
      </c>
      <c r="H17" s="1">
        <v>0</v>
      </c>
      <c r="I17" s="1">
        <v>0</v>
      </c>
      <c r="J17" s="1">
        <v>0</v>
      </c>
      <c r="K17" s="1">
        <v>17500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1">
        <f t="shared" si="4"/>
        <v>17500</v>
      </c>
      <c r="AL17" s="1">
        <f t="shared" si="5"/>
        <v>0</v>
      </c>
    </row>
    <row r="18" spans="2:38" ht="30" customHeight="1">
      <c r="B18" s="1"/>
      <c r="C18" s="1"/>
      <c r="D18" s="1">
        <v>950280</v>
      </c>
      <c r="E18" s="2" t="s">
        <v>54</v>
      </c>
      <c r="F18" s="1" t="s">
        <v>4</v>
      </c>
      <c r="G18" s="1">
        <v>0</v>
      </c>
      <c r="H18" s="1">
        <v>0</v>
      </c>
      <c r="I18" s="1">
        <v>2500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1">
        <f t="shared" si="4"/>
        <v>2500</v>
      </c>
      <c r="AL18" s="1">
        <f t="shared" si="5"/>
        <v>0</v>
      </c>
    </row>
    <row r="19" spans="2:38" ht="36" customHeight="1">
      <c r="B19" s="3">
        <v>3</v>
      </c>
      <c r="C19" s="28" t="s">
        <v>30</v>
      </c>
      <c r="D19" s="29"/>
      <c r="E19" s="4" t="s">
        <v>27</v>
      </c>
      <c r="F19" s="3"/>
      <c r="G19" s="3">
        <f>SUM(G20:G29)</f>
        <v>15300</v>
      </c>
      <c r="H19" s="3">
        <f t="shared" ref="H19:X19" si="6">SUM(H20:H29)</f>
        <v>9895</v>
      </c>
      <c r="I19" s="3">
        <f t="shared" si="6"/>
        <v>28424</v>
      </c>
      <c r="J19" s="3">
        <f t="shared" si="6"/>
        <v>23434</v>
      </c>
      <c r="K19" s="3">
        <f t="shared" si="6"/>
        <v>7000</v>
      </c>
      <c r="L19" s="3">
        <f t="shared" si="6"/>
        <v>5000</v>
      </c>
      <c r="M19" s="3">
        <f t="shared" si="6"/>
        <v>1000</v>
      </c>
      <c r="N19" s="3">
        <f t="shared" si="6"/>
        <v>1000</v>
      </c>
      <c r="O19" s="3">
        <f t="shared" si="6"/>
        <v>325000</v>
      </c>
      <c r="P19" s="3">
        <f t="shared" si="6"/>
        <v>325000</v>
      </c>
      <c r="Q19" s="3">
        <f t="shared" si="6"/>
        <v>0</v>
      </c>
      <c r="R19" s="3">
        <f t="shared" si="6"/>
        <v>0</v>
      </c>
      <c r="S19" s="3">
        <f t="shared" si="6"/>
        <v>0</v>
      </c>
      <c r="T19" s="3">
        <f t="shared" si="6"/>
        <v>0</v>
      </c>
      <c r="U19" s="3">
        <f t="shared" si="6"/>
        <v>90000</v>
      </c>
      <c r="V19" s="3">
        <f t="shared" si="6"/>
        <v>90000</v>
      </c>
      <c r="W19" s="3">
        <f t="shared" si="6"/>
        <v>50000</v>
      </c>
      <c r="X19" s="3">
        <f t="shared" si="6"/>
        <v>20000</v>
      </c>
      <c r="Y19" s="3">
        <f t="shared" ref="Y19:AJ19" si="7">SUM(Y20:Y28)</f>
        <v>0</v>
      </c>
      <c r="Z19" s="3">
        <f t="shared" si="7"/>
        <v>0</v>
      </c>
      <c r="AA19" s="3">
        <f t="shared" si="7"/>
        <v>0</v>
      </c>
      <c r="AB19" s="3">
        <f t="shared" si="7"/>
        <v>0</v>
      </c>
      <c r="AC19" s="3">
        <f t="shared" si="7"/>
        <v>0</v>
      </c>
      <c r="AD19" s="3">
        <f t="shared" si="7"/>
        <v>0</v>
      </c>
      <c r="AE19" s="3">
        <f t="shared" si="7"/>
        <v>0</v>
      </c>
      <c r="AF19" s="3">
        <f t="shared" si="7"/>
        <v>0</v>
      </c>
      <c r="AG19" s="3">
        <f t="shared" si="7"/>
        <v>0</v>
      </c>
      <c r="AH19" s="3">
        <f t="shared" si="7"/>
        <v>0</v>
      </c>
      <c r="AI19" s="3">
        <f t="shared" si="7"/>
        <v>0</v>
      </c>
      <c r="AJ19" s="3">
        <f t="shared" si="7"/>
        <v>0</v>
      </c>
      <c r="AK19" s="3">
        <f>SUM(AK20:AK29)</f>
        <v>516724</v>
      </c>
      <c r="AL19" s="3">
        <f>SUM(AL20:AL29)</f>
        <v>474329</v>
      </c>
    </row>
    <row r="20" spans="2:38" ht="30" customHeight="1">
      <c r="B20" s="1"/>
      <c r="C20" s="1"/>
      <c r="D20" s="1">
        <v>811940</v>
      </c>
      <c r="E20" s="2" t="s">
        <v>40</v>
      </c>
      <c r="F20" s="1" t="s">
        <v>4</v>
      </c>
      <c r="G20" s="1">
        <v>3000</v>
      </c>
      <c r="H20" s="1">
        <v>3000</v>
      </c>
      <c r="I20" s="1">
        <v>22000</v>
      </c>
      <c r="J20" s="1">
        <v>20434</v>
      </c>
      <c r="K20" s="1">
        <v>0</v>
      </c>
      <c r="L20" s="1">
        <v>0</v>
      </c>
      <c r="M20" s="1">
        <v>0</v>
      </c>
      <c r="N20" s="1">
        <v>0</v>
      </c>
      <c r="O20" s="1">
        <f>50000+19600</f>
        <v>69600</v>
      </c>
      <c r="P20" s="1">
        <f>50000+19600</f>
        <v>69600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1">
        <f t="shared" ref="AK20:AK31" si="8">G20+I20+K20+M20+O20+Q20+S20+U20+W20</f>
        <v>94600</v>
      </c>
      <c r="AL20" s="1">
        <f t="shared" ref="AL20:AL31" si="9">H20+J20+L20+N20+P20+R20+T20+V20+X20</f>
        <v>93034</v>
      </c>
    </row>
    <row r="21" spans="2:38" ht="30" customHeight="1">
      <c r="B21" s="1"/>
      <c r="C21" s="1"/>
      <c r="D21" s="1">
        <v>891102</v>
      </c>
      <c r="E21" s="2" t="s">
        <v>10</v>
      </c>
      <c r="F21" s="1" t="s">
        <v>13</v>
      </c>
      <c r="G21" s="1">
        <v>6000</v>
      </c>
      <c r="H21" s="1">
        <v>5895</v>
      </c>
      <c r="I21" s="1">
        <v>0</v>
      </c>
      <c r="J21" s="1">
        <v>0</v>
      </c>
      <c r="K21" s="1">
        <v>1000</v>
      </c>
      <c r="L21" s="1">
        <v>1000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1">
        <f t="shared" si="8"/>
        <v>7000</v>
      </c>
      <c r="AL21" s="1">
        <f t="shared" si="9"/>
        <v>6895</v>
      </c>
    </row>
    <row r="22" spans="2:38" ht="30" customHeight="1">
      <c r="B22" s="1"/>
      <c r="C22" s="1"/>
      <c r="D22" s="1">
        <v>930940</v>
      </c>
      <c r="E22" s="2" t="s">
        <v>12</v>
      </c>
      <c r="F22" s="1" t="s">
        <v>16</v>
      </c>
      <c r="G22" s="1">
        <v>1000</v>
      </c>
      <c r="H22" s="1">
        <v>1000</v>
      </c>
      <c r="I22" s="1">
        <v>0</v>
      </c>
      <c r="J22" s="1">
        <v>0</v>
      </c>
      <c r="K22" s="1">
        <v>0</v>
      </c>
      <c r="L22" s="1">
        <v>0</v>
      </c>
      <c r="M22" s="1">
        <v>1000</v>
      </c>
      <c r="N22" s="1">
        <v>1000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1">
        <f t="shared" si="8"/>
        <v>2000</v>
      </c>
      <c r="AL22" s="1">
        <f t="shared" si="9"/>
        <v>2000</v>
      </c>
    </row>
    <row r="23" spans="2:38" ht="30" customHeight="1">
      <c r="B23" s="1"/>
      <c r="C23" s="1"/>
      <c r="D23" s="1">
        <v>940359</v>
      </c>
      <c r="E23" s="2" t="s">
        <v>28</v>
      </c>
      <c r="F23" s="1" t="s">
        <v>4</v>
      </c>
      <c r="G23" s="1">
        <v>0</v>
      </c>
      <c r="H23" s="1">
        <v>0</v>
      </c>
      <c r="I23" s="1">
        <v>3424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2800</v>
      </c>
      <c r="P23" s="1">
        <v>2800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1">
        <f t="shared" si="8"/>
        <v>6224</v>
      </c>
      <c r="AL23" s="1">
        <f t="shared" si="9"/>
        <v>2800</v>
      </c>
    </row>
    <row r="24" spans="2:38" ht="30" customHeight="1">
      <c r="B24" s="11"/>
      <c r="C24" s="11"/>
      <c r="D24" s="11">
        <v>990065</v>
      </c>
      <c r="E24" s="12" t="s">
        <v>34</v>
      </c>
      <c r="F24" s="11" t="s">
        <v>14</v>
      </c>
      <c r="G24" s="11">
        <v>2000</v>
      </c>
      <c r="H24" s="11">
        <v>0</v>
      </c>
      <c r="I24" s="11">
        <v>0</v>
      </c>
      <c r="J24" s="11">
        <v>0</v>
      </c>
      <c r="K24" s="11">
        <v>2000</v>
      </c>
      <c r="L24" s="11">
        <v>2000</v>
      </c>
      <c r="M24" s="1">
        <v>0</v>
      </c>
      <c r="N24" s="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">
        <v>0</v>
      </c>
      <c r="X24" s="1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>
        <f t="shared" si="8"/>
        <v>4000</v>
      </c>
      <c r="AL24" s="1">
        <f t="shared" si="9"/>
        <v>2000</v>
      </c>
    </row>
    <row r="25" spans="2:38" ht="30" customHeight="1">
      <c r="B25" s="11"/>
      <c r="C25" s="11"/>
      <c r="D25" s="11">
        <v>990066</v>
      </c>
      <c r="E25" s="12" t="s">
        <v>35</v>
      </c>
      <c r="F25" s="11" t="s">
        <v>14</v>
      </c>
      <c r="G25" s="11">
        <v>0</v>
      </c>
      <c r="H25" s="11">
        <v>0</v>
      </c>
      <c r="I25" s="11">
        <v>0</v>
      </c>
      <c r="J25" s="11">
        <v>0</v>
      </c>
      <c r="K25" s="11">
        <v>4000</v>
      </c>
      <c r="L25" s="11">
        <v>2000</v>
      </c>
      <c r="M25" s="1">
        <v>0</v>
      </c>
      <c r="N25" s="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">
        <v>0</v>
      </c>
      <c r="X25" s="1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f t="shared" si="8"/>
        <v>4000</v>
      </c>
      <c r="AL25" s="1">
        <f t="shared" si="9"/>
        <v>2000</v>
      </c>
    </row>
    <row r="26" spans="2:38" ht="30" customHeight="1">
      <c r="B26" s="11"/>
      <c r="C26" s="11"/>
      <c r="D26" s="11">
        <v>990127</v>
      </c>
      <c r="E26" s="12" t="s">
        <v>36</v>
      </c>
      <c r="F26" s="11" t="s">
        <v>17</v>
      </c>
      <c r="G26" s="11">
        <v>0</v>
      </c>
      <c r="H26" s="11">
        <v>0</v>
      </c>
      <c r="I26" s="11">
        <v>3000</v>
      </c>
      <c r="J26" s="11">
        <v>3000</v>
      </c>
      <c r="K26" s="11">
        <v>0</v>
      </c>
      <c r="L26" s="11">
        <v>0</v>
      </c>
      <c r="M26" s="1">
        <v>0</v>
      </c>
      <c r="N26" s="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">
        <v>0</v>
      </c>
      <c r="X26" s="1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>
        <f t="shared" si="8"/>
        <v>3000</v>
      </c>
      <c r="AL26" s="1">
        <f t="shared" si="9"/>
        <v>3000</v>
      </c>
    </row>
    <row r="27" spans="2:38" ht="30" customHeight="1">
      <c r="B27" s="11"/>
      <c r="C27" s="11"/>
      <c r="D27" s="11">
        <v>950281</v>
      </c>
      <c r="E27" s="12" t="s">
        <v>11</v>
      </c>
      <c r="F27" s="11" t="s">
        <v>14</v>
      </c>
      <c r="G27" s="11">
        <v>2300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">
        <v>0</v>
      </c>
      <c r="N27" s="1">
        <v>0</v>
      </c>
      <c r="O27" s="11">
        <v>2600</v>
      </c>
      <c r="P27" s="11">
        <v>2600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">
        <v>0</v>
      </c>
      <c r="X27" s="1"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f t="shared" si="8"/>
        <v>4900</v>
      </c>
      <c r="AL27" s="1">
        <f t="shared" si="9"/>
        <v>2600</v>
      </c>
    </row>
    <row r="28" spans="2:38" ht="30" customHeight="1">
      <c r="B28" s="11"/>
      <c r="C28" s="11"/>
      <c r="D28" s="11">
        <v>4000255</v>
      </c>
      <c r="E28" s="12" t="s">
        <v>49</v>
      </c>
      <c r="F28" s="11" t="s">
        <v>3</v>
      </c>
      <c r="G28" s="11">
        <v>1000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/>
      <c r="N28" s="11"/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">
        <v>0</v>
      </c>
      <c r="X28" s="1">
        <v>0</v>
      </c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f t="shared" si="8"/>
        <v>1000</v>
      </c>
      <c r="AL28" s="1">
        <f t="shared" si="9"/>
        <v>0</v>
      </c>
    </row>
    <row r="29" spans="2:38" ht="30" customHeight="1">
      <c r="B29" s="11"/>
      <c r="C29" s="11"/>
      <c r="D29" s="11">
        <v>980867</v>
      </c>
      <c r="E29" s="12" t="s">
        <v>32</v>
      </c>
      <c r="F29" s="11" t="s">
        <v>14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f>100000+150000</f>
        <v>250000</v>
      </c>
      <c r="P29" s="11">
        <f>100000+150000</f>
        <v>250000</v>
      </c>
      <c r="Q29" s="11">
        <v>0</v>
      </c>
      <c r="R29" s="11">
        <v>0</v>
      </c>
      <c r="S29" s="11">
        <v>0</v>
      </c>
      <c r="T29" s="11">
        <v>0</v>
      </c>
      <c r="U29" s="11">
        <v>90000</v>
      </c>
      <c r="V29" s="11">
        <v>90000</v>
      </c>
      <c r="W29" s="11">
        <v>50000</v>
      </c>
      <c r="X29" s="11">
        <v>20000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/>
      <c r="AF29" s="11"/>
      <c r="AG29" s="11"/>
      <c r="AH29" s="11"/>
      <c r="AI29" s="11"/>
      <c r="AJ29" s="11"/>
      <c r="AK29" s="11">
        <f t="shared" si="8"/>
        <v>390000</v>
      </c>
      <c r="AL29" s="1">
        <f t="shared" si="9"/>
        <v>360000</v>
      </c>
    </row>
    <row r="30" spans="2:38" ht="30" customHeight="1">
      <c r="B30" s="3">
        <v>4</v>
      </c>
      <c r="C30" s="28" t="s">
        <v>37</v>
      </c>
      <c r="D30" s="29"/>
      <c r="E30" s="4" t="s">
        <v>58</v>
      </c>
      <c r="F30" s="3"/>
      <c r="G30" s="3">
        <f>SUM(G31)</f>
        <v>0</v>
      </c>
      <c r="H30" s="3">
        <f t="shared" ref="H30:AL30" si="10">SUM(H31)</f>
        <v>0</v>
      </c>
      <c r="I30" s="3">
        <f t="shared" si="10"/>
        <v>0</v>
      </c>
      <c r="J30" s="3">
        <f t="shared" si="10"/>
        <v>0</v>
      </c>
      <c r="K30" s="3">
        <f t="shared" si="10"/>
        <v>0</v>
      </c>
      <c r="L30" s="3">
        <f t="shared" si="10"/>
        <v>0</v>
      </c>
      <c r="M30" s="3">
        <f t="shared" si="10"/>
        <v>0</v>
      </c>
      <c r="N30" s="3">
        <f t="shared" si="10"/>
        <v>0</v>
      </c>
      <c r="O30" s="3">
        <f t="shared" si="10"/>
        <v>0</v>
      </c>
      <c r="P30" s="3">
        <f t="shared" si="10"/>
        <v>0</v>
      </c>
      <c r="Q30" s="3">
        <f t="shared" si="10"/>
        <v>25000</v>
      </c>
      <c r="R30" s="3">
        <f t="shared" si="10"/>
        <v>25000</v>
      </c>
      <c r="S30" s="3">
        <f t="shared" si="10"/>
        <v>0</v>
      </c>
      <c r="T30" s="3">
        <f t="shared" si="10"/>
        <v>0</v>
      </c>
      <c r="U30" s="3">
        <f t="shared" si="10"/>
        <v>0</v>
      </c>
      <c r="V30" s="3">
        <f t="shared" si="10"/>
        <v>0</v>
      </c>
      <c r="W30" s="3">
        <f t="shared" si="10"/>
        <v>0</v>
      </c>
      <c r="X30" s="3">
        <f t="shared" si="10"/>
        <v>0</v>
      </c>
      <c r="Y30" s="3">
        <f t="shared" si="10"/>
        <v>0</v>
      </c>
      <c r="Z30" s="3">
        <f t="shared" si="10"/>
        <v>0</v>
      </c>
      <c r="AA30" s="3">
        <f t="shared" si="10"/>
        <v>0</v>
      </c>
      <c r="AB30" s="3">
        <f t="shared" si="10"/>
        <v>0</v>
      </c>
      <c r="AC30" s="3">
        <f t="shared" si="10"/>
        <v>0</v>
      </c>
      <c r="AD30" s="3">
        <f t="shared" si="10"/>
        <v>0</v>
      </c>
      <c r="AE30" s="3">
        <f t="shared" si="10"/>
        <v>0</v>
      </c>
      <c r="AF30" s="3">
        <f t="shared" si="10"/>
        <v>0</v>
      </c>
      <c r="AG30" s="3">
        <f t="shared" si="10"/>
        <v>0</v>
      </c>
      <c r="AH30" s="3">
        <f t="shared" si="10"/>
        <v>0</v>
      </c>
      <c r="AI30" s="3">
        <f t="shared" si="10"/>
        <v>0</v>
      </c>
      <c r="AJ30" s="3">
        <f t="shared" si="10"/>
        <v>0</v>
      </c>
      <c r="AK30" s="3">
        <f t="shared" si="10"/>
        <v>25000</v>
      </c>
      <c r="AL30" s="3">
        <f t="shared" si="10"/>
        <v>25000</v>
      </c>
    </row>
    <row r="31" spans="2:38" ht="30" customHeight="1">
      <c r="B31" s="11"/>
      <c r="C31" s="13"/>
      <c r="D31" s="11">
        <v>940830</v>
      </c>
      <c r="E31" s="12" t="s">
        <v>38</v>
      </c>
      <c r="F31" s="11" t="s">
        <v>39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25000</v>
      </c>
      <c r="R31" s="11">
        <v>25000</v>
      </c>
      <c r="S31" s="11">
        <v>0</v>
      </c>
      <c r="T31" s="11">
        <v>0</v>
      </c>
      <c r="U31" s="11">
        <v>0</v>
      </c>
      <c r="V31" s="11">
        <v>0</v>
      </c>
      <c r="W31" s="1">
        <v>0</v>
      </c>
      <c r="X31" s="1">
        <v>0</v>
      </c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f t="shared" si="8"/>
        <v>25000</v>
      </c>
      <c r="AL31" s="1">
        <f t="shared" si="9"/>
        <v>25000</v>
      </c>
    </row>
    <row r="32" spans="2:38" ht="30" customHeight="1">
      <c r="B32" s="11"/>
      <c r="C32" s="13"/>
      <c r="D32" s="14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2:38" ht="30" customHeight="1">
      <c r="B33" s="3">
        <v>5</v>
      </c>
      <c r="C33" s="28" t="s">
        <v>60</v>
      </c>
      <c r="D33" s="29"/>
      <c r="E33" s="4" t="s">
        <v>64</v>
      </c>
      <c r="F33" s="3"/>
      <c r="G33" s="3">
        <f>G34</f>
        <v>0</v>
      </c>
      <c r="H33" s="3">
        <f t="shared" ref="H33:X33" si="11">H34</f>
        <v>0</v>
      </c>
      <c r="I33" s="3">
        <f t="shared" si="11"/>
        <v>0</v>
      </c>
      <c r="J33" s="3">
        <f t="shared" si="11"/>
        <v>0</v>
      </c>
      <c r="K33" s="3">
        <f t="shared" si="11"/>
        <v>0</v>
      </c>
      <c r="L33" s="3">
        <f t="shared" si="11"/>
        <v>0</v>
      </c>
      <c r="M33" s="3">
        <f t="shared" si="11"/>
        <v>0</v>
      </c>
      <c r="N33" s="3">
        <f t="shared" si="11"/>
        <v>0</v>
      </c>
      <c r="O33" s="3">
        <f t="shared" si="11"/>
        <v>0</v>
      </c>
      <c r="P33" s="3">
        <f t="shared" si="11"/>
        <v>0</v>
      </c>
      <c r="Q33" s="3">
        <f t="shared" si="11"/>
        <v>0</v>
      </c>
      <c r="R33" s="3">
        <f t="shared" si="11"/>
        <v>0</v>
      </c>
      <c r="S33" s="3">
        <f t="shared" si="11"/>
        <v>150000</v>
      </c>
      <c r="T33" s="3">
        <f t="shared" si="11"/>
        <v>50000</v>
      </c>
      <c r="U33" s="3">
        <f t="shared" si="11"/>
        <v>0</v>
      </c>
      <c r="V33" s="3">
        <f t="shared" si="11"/>
        <v>0</v>
      </c>
      <c r="W33" s="3">
        <f t="shared" si="11"/>
        <v>0</v>
      </c>
      <c r="X33" s="3">
        <f t="shared" si="11"/>
        <v>0</v>
      </c>
      <c r="Y33" s="3">
        <f t="shared" ref="Y33" si="12">Y34</f>
        <v>0</v>
      </c>
      <c r="Z33" s="3">
        <f t="shared" ref="Z33" si="13">Z34</f>
        <v>0</v>
      </c>
      <c r="AA33" s="3">
        <f t="shared" ref="AA33" si="14">AA34</f>
        <v>0</v>
      </c>
      <c r="AB33" s="3">
        <f t="shared" ref="AB33" si="15">AB34</f>
        <v>0</v>
      </c>
      <c r="AC33" s="3">
        <f t="shared" ref="AC33" si="16">AC34</f>
        <v>0</v>
      </c>
      <c r="AD33" s="3">
        <f t="shared" ref="AD33" si="17">AD34</f>
        <v>0</v>
      </c>
      <c r="AE33" s="3">
        <f t="shared" ref="AE33" si="18">AE34</f>
        <v>0</v>
      </c>
      <c r="AF33" s="3">
        <f t="shared" ref="AF33" si="19">AF34</f>
        <v>0</v>
      </c>
      <c r="AG33" s="3">
        <f t="shared" ref="AG33" si="20">AG34</f>
        <v>0</v>
      </c>
      <c r="AH33" s="3">
        <f t="shared" ref="AH33" si="21">AH34</f>
        <v>0</v>
      </c>
      <c r="AI33" s="3">
        <f t="shared" ref="AI33" si="22">AI34</f>
        <v>0</v>
      </c>
      <c r="AJ33" s="3">
        <f t="shared" ref="AJ33" si="23">AJ34</f>
        <v>0</v>
      </c>
      <c r="AK33" s="3">
        <f t="shared" ref="AK33" si="24">AK34</f>
        <v>150000</v>
      </c>
      <c r="AL33" s="3">
        <f t="shared" ref="AL33" si="25">AL34</f>
        <v>50000</v>
      </c>
    </row>
    <row r="34" spans="2:38" ht="30" customHeight="1">
      <c r="B34" s="11"/>
      <c r="C34" s="13"/>
      <c r="D34" s="11">
        <v>4000682</v>
      </c>
      <c r="E34" s="12" t="s">
        <v>64</v>
      </c>
      <c r="F34" s="11" t="s">
        <v>20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150000</v>
      </c>
      <c r="T34" s="11">
        <v>50000</v>
      </c>
      <c r="U34" s="11">
        <v>0</v>
      </c>
      <c r="V34" s="11">
        <v>0</v>
      </c>
      <c r="W34" s="1">
        <v>0</v>
      </c>
      <c r="X34" s="1">
        <v>0</v>
      </c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f t="shared" ref="AK34:AL34" si="26">G34+I34+K34+M34+O34+Q34+S34+U34+W34</f>
        <v>150000</v>
      </c>
      <c r="AL34" s="1">
        <f t="shared" si="26"/>
        <v>50000</v>
      </c>
    </row>
    <row r="35" spans="2:38" ht="30" customHeight="1">
      <c r="B35" s="11"/>
      <c r="C35" s="13"/>
      <c r="D35" s="14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2:38" ht="30" customHeight="1">
      <c r="B36" s="3">
        <v>6</v>
      </c>
      <c r="C36" s="28" t="s">
        <v>61</v>
      </c>
      <c r="D36" s="29"/>
      <c r="E36" s="4" t="s">
        <v>62</v>
      </c>
      <c r="F36" s="3"/>
      <c r="G36" s="3">
        <f>G37</f>
        <v>0</v>
      </c>
      <c r="H36" s="3">
        <f t="shared" ref="H36:X36" si="27">H37</f>
        <v>0</v>
      </c>
      <c r="I36" s="3">
        <f t="shared" si="27"/>
        <v>0</v>
      </c>
      <c r="J36" s="3">
        <f t="shared" si="27"/>
        <v>0</v>
      </c>
      <c r="K36" s="3">
        <f t="shared" si="27"/>
        <v>0</v>
      </c>
      <c r="L36" s="3">
        <f t="shared" si="27"/>
        <v>0</v>
      </c>
      <c r="M36" s="3">
        <f t="shared" si="27"/>
        <v>0</v>
      </c>
      <c r="N36" s="3">
        <f t="shared" si="27"/>
        <v>0</v>
      </c>
      <c r="O36" s="3">
        <f t="shared" si="27"/>
        <v>0</v>
      </c>
      <c r="P36" s="3">
        <f t="shared" si="27"/>
        <v>0</v>
      </c>
      <c r="Q36" s="3">
        <f t="shared" si="27"/>
        <v>0</v>
      </c>
      <c r="R36" s="3">
        <f t="shared" si="27"/>
        <v>0</v>
      </c>
      <c r="S36" s="3">
        <f t="shared" si="27"/>
        <v>30000</v>
      </c>
      <c r="T36" s="3">
        <f t="shared" si="27"/>
        <v>20000</v>
      </c>
      <c r="U36" s="3">
        <f t="shared" si="27"/>
        <v>0</v>
      </c>
      <c r="V36" s="3">
        <f t="shared" si="27"/>
        <v>0</v>
      </c>
      <c r="W36" s="3">
        <f t="shared" si="27"/>
        <v>0</v>
      </c>
      <c r="X36" s="3">
        <f t="shared" si="27"/>
        <v>0</v>
      </c>
      <c r="Y36" s="3">
        <f t="shared" ref="Y36" si="28">Y37</f>
        <v>0</v>
      </c>
      <c r="Z36" s="3">
        <f t="shared" ref="Z36" si="29">Z37</f>
        <v>0</v>
      </c>
      <c r="AA36" s="3">
        <f t="shared" ref="AA36" si="30">AA37</f>
        <v>0</v>
      </c>
      <c r="AB36" s="3">
        <f t="shared" ref="AB36" si="31">AB37</f>
        <v>0</v>
      </c>
      <c r="AC36" s="3">
        <f t="shared" ref="AC36" si="32">AC37</f>
        <v>0</v>
      </c>
      <c r="AD36" s="3">
        <f t="shared" ref="AD36" si="33">AD37</f>
        <v>0</v>
      </c>
      <c r="AE36" s="3">
        <f t="shared" ref="AE36" si="34">AE37</f>
        <v>0</v>
      </c>
      <c r="AF36" s="3">
        <f t="shared" ref="AF36" si="35">AF37</f>
        <v>0</v>
      </c>
      <c r="AG36" s="3">
        <f t="shared" ref="AG36" si="36">AG37</f>
        <v>0</v>
      </c>
      <c r="AH36" s="3">
        <f t="shared" ref="AH36" si="37">AH37</f>
        <v>0</v>
      </c>
      <c r="AI36" s="3">
        <f t="shared" ref="AI36" si="38">AI37</f>
        <v>0</v>
      </c>
      <c r="AJ36" s="3">
        <f t="shared" ref="AJ36" si="39">AJ37</f>
        <v>0</v>
      </c>
      <c r="AK36" s="3">
        <f t="shared" ref="AK36" si="40">AK37</f>
        <v>30000</v>
      </c>
      <c r="AL36" s="3">
        <f t="shared" ref="AL36" si="41">AL37</f>
        <v>20000</v>
      </c>
    </row>
    <row r="37" spans="2:38" ht="30" customHeight="1">
      <c r="B37" s="11"/>
      <c r="C37" s="13"/>
      <c r="D37" s="11">
        <v>4000683</v>
      </c>
      <c r="E37" s="12" t="s">
        <v>63</v>
      </c>
      <c r="F37" s="11" t="s">
        <v>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30000</v>
      </c>
      <c r="T37" s="11">
        <v>20000</v>
      </c>
      <c r="U37" s="11">
        <v>0</v>
      </c>
      <c r="V37" s="11">
        <v>0</v>
      </c>
      <c r="W37" s="1">
        <v>0</v>
      </c>
      <c r="X37" s="1">
        <v>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f t="shared" ref="AK37:AL37" si="42">G37+I37+K37+M37+O37+Q37+S37+U37+W37</f>
        <v>30000</v>
      </c>
      <c r="AL37" s="1">
        <f t="shared" si="42"/>
        <v>20000</v>
      </c>
    </row>
    <row r="38" spans="2:38" ht="30" customHeight="1">
      <c r="B38" s="11"/>
      <c r="C38" s="13"/>
      <c r="D38" s="14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2:38" ht="30" customHeight="1">
      <c r="B39" s="3">
        <v>7</v>
      </c>
      <c r="C39" s="28" t="s">
        <v>41</v>
      </c>
      <c r="D39" s="29"/>
      <c r="E39" s="4" t="s">
        <v>26</v>
      </c>
      <c r="F39" s="3"/>
      <c r="G39" s="3">
        <f>SUM(G40:G41)</f>
        <v>0</v>
      </c>
      <c r="H39" s="3">
        <f t="shared" ref="H39:X39" si="43">SUM(H40:H41)</f>
        <v>0</v>
      </c>
      <c r="I39" s="3">
        <f t="shared" si="43"/>
        <v>0</v>
      </c>
      <c r="J39" s="3">
        <f t="shared" si="43"/>
        <v>0</v>
      </c>
      <c r="K39" s="3">
        <f t="shared" si="43"/>
        <v>0</v>
      </c>
      <c r="L39" s="3">
        <f t="shared" si="43"/>
        <v>0</v>
      </c>
      <c r="M39" s="3">
        <f t="shared" si="43"/>
        <v>0</v>
      </c>
      <c r="N39" s="3">
        <f t="shared" si="43"/>
        <v>0</v>
      </c>
      <c r="O39" s="3">
        <f t="shared" si="43"/>
        <v>400000</v>
      </c>
      <c r="P39" s="3">
        <f t="shared" si="43"/>
        <v>400000</v>
      </c>
      <c r="Q39" s="3">
        <f t="shared" si="43"/>
        <v>0</v>
      </c>
      <c r="R39" s="3">
        <f t="shared" si="43"/>
        <v>0</v>
      </c>
      <c r="S39" s="3">
        <f t="shared" si="43"/>
        <v>0</v>
      </c>
      <c r="T39" s="3">
        <f t="shared" si="43"/>
        <v>0</v>
      </c>
      <c r="U39" s="3">
        <f t="shared" si="43"/>
        <v>500000</v>
      </c>
      <c r="V39" s="3">
        <f t="shared" si="43"/>
        <v>500000</v>
      </c>
      <c r="W39" s="3">
        <f t="shared" si="43"/>
        <v>0</v>
      </c>
      <c r="X39" s="3">
        <f t="shared" si="43"/>
        <v>0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>
        <f t="shared" ref="AK39:AL39" si="44">SUM(AK40:AK41)</f>
        <v>900000</v>
      </c>
      <c r="AL39" s="3">
        <f t="shared" si="44"/>
        <v>900000</v>
      </c>
    </row>
    <row r="40" spans="2:38" ht="30" customHeight="1">
      <c r="B40" s="11"/>
      <c r="C40" s="13"/>
      <c r="D40" s="11"/>
      <c r="E40" s="12" t="s">
        <v>66</v>
      </c>
      <c r="F40" s="11" t="s">
        <v>20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400000</v>
      </c>
      <c r="P40" s="11">
        <v>400000</v>
      </c>
      <c r="Q40" s="11">
        <v>0</v>
      </c>
      <c r="R40" s="11">
        <v>0</v>
      </c>
      <c r="S40" s="11">
        <v>0</v>
      </c>
      <c r="T40" s="11">
        <v>0</v>
      </c>
      <c r="U40" s="11">
        <v>50000</v>
      </c>
      <c r="V40" s="11">
        <v>50000</v>
      </c>
      <c r="W40" s="1">
        <v>0</v>
      </c>
      <c r="X40" s="1">
        <v>0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>
        <f t="shared" ref="AK40:AL41" si="45">G40+I40+K40+M40+O40+Q40+S40+U40+W40</f>
        <v>450000</v>
      </c>
      <c r="AL40" s="1">
        <f t="shared" si="45"/>
        <v>450000</v>
      </c>
    </row>
    <row r="41" spans="2:38" ht="30" customHeight="1">
      <c r="B41" s="11"/>
      <c r="C41" s="13"/>
      <c r="D41" s="14"/>
      <c r="E41" s="12" t="s">
        <v>26</v>
      </c>
      <c r="F41" s="11" t="s">
        <v>20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450000</v>
      </c>
      <c r="V41" s="11">
        <v>450000</v>
      </c>
      <c r="W41" s="11">
        <v>0</v>
      </c>
      <c r="X41" s="11">
        <v>0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f t="shared" si="45"/>
        <v>450000</v>
      </c>
      <c r="AL41" s="1">
        <f t="shared" si="45"/>
        <v>450000</v>
      </c>
    </row>
    <row r="42" spans="2:38" ht="18" customHeight="1" thickBot="1">
      <c r="B42" s="11"/>
      <c r="C42" s="13"/>
      <c r="D42" s="14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2:38" ht="39" customHeight="1" thickBot="1">
      <c r="B43" s="24" t="s">
        <v>18</v>
      </c>
      <c r="C43" s="25"/>
      <c r="D43" s="25"/>
      <c r="E43" s="25"/>
      <c r="F43" s="26"/>
      <c r="G43" s="8">
        <f>G10+G12+G19+G30+G33+G36+G39</f>
        <v>18800</v>
      </c>
      <c r="H43" s="8">
        <f t="shared" ref="H43:P43" si="46">H10+H12+H19+H30+H33+H36+H39</f>
        <v>11395</v>
      </c>
      <c r="I43" s="8">
        <f t="shared" si="46"/>
        <v>31924</v>
      </c>
      <c r="J43" s="8">
        <f t="shared" si="46"/>
        <v>23434</v>
      </c>
      <c r="K43" s="8">
        <f t="shared" si="46"/>
        <v>29500</v>
      </c>
      <c r="L43" s="8">
        <f t="shared" si="46"/>
        <v>9000</v>
      </c>
      <c r="M43" s="8">
        <f t="shared" si="46"/>
        <v>11000</v>
      </c>
      <c r="N43" s="8">
        <f t="shared" si="46"/>
        <v>1000</v>
      </c>
      <c r="O43" s="8">
        <f t="shared" si="46"/>
        <v>775000</v>
      </c>
      <c r="P43" s="8">
        <f t="shared" si="46"/>
        <v>775000</v>
      </c>
      <c r="Q43" s="8">
        <f>Q10+Q12+Q19+Q30+Q33+Q36+Q39</f>
        <v>25000</v>
      </c>
      <c r="R43" s="8">
        <f>R10+R12+R19+R30+R33+R36+R39</f>
        <v>25000</v>
      </c>
      <c r="S43" s="8">
        <f t="shared" ref="S43:X43" si="47">S36+S33+S30+S19+S12+S10+S39</f>
        <v>180000</v>
      </c>
      <c r="T43" s="8">
        <f t="shared" si="47"/>
        <v>70000</v>
      </c>
      <c r="U43" s="8">
        <f t="shared" si="47"/>
        <v>590000</v>
      </c>
      <c r="V43" s="8">
        <f t="shared" si="47"/>
        <v>590000</v>
      </c>
      <c r="W43" s="8">
        <f t="shared" si="47"/>
        <v>50000</v>
      </c>
      <c r="X43" s="8">
        <f t="shared" si="47"/>
        <v>20000</v>
      </c>
      <c r="Y43" s="8" t="e">
        <f>Y10+Y12+Y19+#REF!</f>
        <v>#REF!</v>
      </c>
      <c r="Z43" s="8" t="e">
        <f>Z10+Z12+Z19+#REF!</f>
        <v>#REF!</v>
      </c>
      <c r="AA43" s="8" t="e">
        <f>AA10+AA12+AA19+#REF!</f>
        <v>#REF!</v>
      </c>
      <c r="AB43" s="8" t="e">
        <f>AB10+AB12+AB19+#REF!</f>
        <v>#REF!</v>
      </c>
      <c r="AC43" s="8" t="e">
        <f>AC10+AC12+AC19+#REF!</f>
        <v>#REF!</v>
      </c>
      <c r="AD43" s="8" t="e">
        <f>AD10+AD12+AD19+#REF!</f>
        <v>#REF!</v>
      </c>
      <c r="AE43" s="8" t="e">
        <f>AE10+AE12+AE19+#REF!</f>
        <v>#REF!</v>
      </c>
      <c r="AF43" s="8" t="e">
        <f>AF10+AF12+AF19+#REF!</f>
        <v>#REF!</v>
      </c>
      <c r="AG43" s="8" t="e">
        <f>AG10+AG12+AG19+#REF!</f>
        <v>#REF!</v>
      </c>
      <c r="AH43" s="8" t="e">
        <f>AH10+AH12+AH19+#REF!</f>
        <v>#REF!</v>
      </c>
      <c r="AI43" s="8" t="e">
        <f>AI10+AI12+AI19+#REF!</f>
        <v>#REF!</v>
      </c>
      <c r="AJ43" s="8" t="e">
        <f>AJ10+AJ12+AJ19+#REF!</f>
        <v>#REF!</v>
      </c>
      <c r="AK43" s="8">
        <f>AK10+AK12+AK19+AK30+AK33+AK36+AK39</f>
        <v>1711224</v>
      </c>
      <c r="AL43" s="8">
        <f>AL10+AL12+AL19+AL30+AL33+AL36+AL39</f>
        <v>1524829</v>
      </c>
    </row>
    <row r="44" spans="2:38">
      <c r="AL44" t="s">
        <v>33</v>
      </c>
    </row>
  </sheetData>
  <mergeCells count="60">
    <mergeCell ref="AH8:AH9"/>
    <mergeCell ref="AE8:AE9"/>
    <mergeCell ref="O7:P7"/>
    <mergeCell ref="O8:O9"/>
    <mergeCell ref="AJ8:AJ9"/>
    <mergeCell ref="P8:P9"/>
    <mergeCell ref="Q7:R7"/>
    <mergeCell ref="Q8:Q9"/>
    <mergeCell ref="R8:R9"/>
    <mergeCell ref="U7:V7"/>
    <mergeCell ref="U8:U9"/>
    <mergeCell ref="V8:V9"/>
    <mergeCell ref="AI8:AI9"/>
    <mergeCell ref="AG8:AG9"/>
    <mergeCell ref="B4:AL4"/>
    <mergeCell ref="G6:AJ6"/>
    <mergeCell ref="AC7:AD7"/>
    <mergeCell ref="AE7:AF7"/>
    <mergeCell ref="AG7:AH7"/>
    <mergeCell ref="AI7:AJ7"/>
    <mergeCell ref="M7:N7"/>
    <mergeCell ref="W7:X7"/>
    <mergeCell ref="Y7:Z7"/>
    <mergeCell ref="AA7:AB7"/>
    <mergeCell ref="AK6:AK9"/>
    <mergeCell ref="K8:L8"/>
    <mergeCell ref="G7:H7"/>
    <mergeCell ref="I7:L7"/>
    <mergeCell ref="H8:H9"/>
    <mergeCell ref="I8:J8"/>
    <mergeCell ref="B43:F43"/>
    <mergeCell ref="G8:G9"/>
    <mergeCell ref="E6:E9"/>
    <mergeCell ref="D6:D9"/>
    <mergeCell ref="C6:C9"/>
    <mergeCell ref="B6:B9"/>
    <mergeCell ref="C19:D19"/>
    <mergeCell ref="C12:D12"/>
    <mergeCell ref="C10:D10"/>
    <mergeCell ref="F6:F9"/>
    <mergeCell ref="C30:D30"/>
    <mergeCell ref="C33:D33"/>
    <mergeCell ref="C36:D36"/>
    <mergeCell ref="C39:D39"/>
    <mergeCell ref="AK5:AL5"/>
    <mergeCell ref="AL6:AL9"/>
    <mergeCell ref="AF8:AF9"/>
    <mergeCell ref="M8:M9"/>
    <mergeCell ref="N8:N9"/>
    <mergeCell ref="W8:W9"/>
    <mergeCell ref="X8:X9"/>
    <mergeCell ref="Y8:Y9"/>
    <mergeCell ref="Z8:Z9"/>
    <mergeCell ref="AA8:AA9"/>
    <mergeCell ref="AB8:AB9"/>
    <mergeCell ref="AC8:AC9"/>
    <mergeCell ref="AD8:AD9"/>
    <mergeCell ref="S7:T7"/>
    <mergeCell ref="S8:S9"/>
    <mergeCell ref="T8:T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1400</vt:lpstr>
      <vt:lpstr>'1400'!Print_Area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 hajiani</dc:creator>
  <cp:lastModifiedBy>Zeynab Rostami</cp:lastModifiedBy>
  <cp:lastPrinted>2022-04-24T05:44:22Z</cp:lastPrinted>
  <dcterms:created xsi:type="dcterms:W3CDTF">2015-03-07T08:08:38Z</dcterms:created>
  <dcterms:modified xsi:type="dcterms:W3CDTF">2022-04-24T06:06:15Z</dcterms:modified>
</cp:coreProperties>
</file>